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nior ACER\Desktop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Hoja1!$A$1:$T$121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6" i="1" l="1"/>
  <c r="F99" i="1"/>
  <c r="F97" i="1"/>
  <c r="F95" i="1"/>
  <c r="F94" i="1"/>
  <c r="F93" i="1"/>
  <c r="F87" i="1"/>
  <c r="F86" i="1"/>
  <c r="M87" i="1"/>
  <c r="M86" i="1"/>
  <c r="L79" i="1"/>
  <c r="M76" i="1"/>
  <c r="M75" i="1"/>
  <c r="M74" i="1"/>
  <c r="M73" i="1"/>
  <c r="M72" i="1"/>
  <c r="M71" i="1"/>
  <c r="M70" i="1"/>
  <c r="M69" i="1"/>
  <c r="M68" i="1"/>
  <c r="M67" i="1"/>
  <c r="K79" i="1"/>
  <c r="M79" i="1" s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M61" i="1"/>
  <c r="M59" i="1"/>
  <c r="M58" i="1"/>
  <c r="M57" i="1"/>
  <c r="M56" i="1"/>
  <c r="M55" i="1"/>
  <c r="M54" i="1"/>
  <c r="M53" i="1"/>
  <c r="M52" i="1"/>
  <c r="M51" i="1"/>
  <c r="M50" i="1"/>
  <c r="G61" i="1"/>
  <c r="G60" i="1"/>
  <c r="G59" i="1"/>
  <c r="G58" i="1"/>
  <c r="G57" i="1"/>
  <c r="G56" i="1"/>
  <c r="G55" i="1"/>
  <c r="G54" i="1"/>
  <c r="G53" i="1"/>
  <c r="G52" i="1"/>
  <c r="G51" i="1"/>
  <c r="G50" i="1"/>
  <c r="M43" i="1"/>
  <c r="M41" i="1"/>
  <c r="M39" i="1"/>
  <c r="M37" i="1"/>
  <c r="M35" i="1"/>
  <c r="M42" i="1"/>
  <c r="M40" i="1"/>
  <c r="M38" i="1"/>
  <c r="M36" i="1"/>
  <c r="M66" i="1" l="1"/>
  <c r="F22" i="1" l="1"/>
  <c r="F105" i="1" l="1"/>
  <c r="K99" i="1"/>
  <c r="E79" i="1"/>
  <c r="G79" i="1" s="1"/>
  <c r="F79" i="1"/>
  <c r="F21" i="1"/>
  <c r="L99" i="1" l="1"/>
  <c r="M99" i="1" s="1"/>
  <c r="L62" i="1" l="1"/>
  <c r="K62" i="1"/>
  <c r="K60" i="1" s="1"/>
  <c r="M60" i="1" s="1"/>
  <c r="L43" i="1"/>
  <c r="K43" i="1"/>
  <c r="F104" i="1"/>
  <c r="F20" i="1"/>
  <c r="D31" i="1"/>
  <c r="E61" i="1" s="1"/>
  <c r="E31" i="1"/>
  <c r="F61" i="1" s="1"/>
  <c r="F60" i="1" s="1"/>
  <c r="F62" i="1"/>
  <c r="E62" i="1"/>
  <c r="F42" i="1"/>
  <c r="F41" i="1"/>
  <c r="F40" i="1"/>
  <c r="F39" i="1"/>
  <c r="F38" i="1"/>
  <c r="F37" i="1"/>
  <c r="F36" i="1"/>
  <c r="E115" i="1"/>
  <c r="D115" i="1"/>
  <c r="F35" i="1"/>
  <c r="E43" i="1"/>
  <c r="D43" i="1"/>
  <c r="F103" i="1"/>
  <c r="D62" i="1"/>
  <c r="F19" i="1"/>
  <c r="E60" i="1" l="1"/>
  <c r="F115" i="1"/>
  <c r="F43" i="1"/>
  <c r="F31" i="1"/>
  <c r="L60" i="1" l="1"/>
</calcChain>
</file>

<file path=xl/sharedStrings.xml><?xml version="1.0" encoding="utf-8"?>
<sst xmlns="http://schemas.openxmlformats.org/spreadsheetml/2006/main" count="191" uniqueCount="76">
  <si>
    <t>Total general</t>
  </si>
  <si>
    <t>Mes</t>
  </si>
  <si>
    <t>CHEVROLET</t>
  </si>
  <si>
    <t>RENAULT</t>
  </si>
  <si>
    <t>KIA</t>
  </si>
  <si>
    <t>FORD</t>
  </si>
  <si>
    <t>MAZDA</t>
  </si>
  <si>
    <t>NISSAN</t>
  </si>
  <si>
    <t>TOYOTA</t>
  </si>
  <si>
    <t>VOLKSWAGEN</t>
  </si>
  <si>
    <t>SUZUKI</t>
  </si>
  <si>
    <t>OTRAS</t>
  </si>
  <si>
    <t>MOTOS</t>
  </si>
  <si>
    <t>Variacion</t>
  </si>
  <si>
    <t>MERCEDES BENZ</t>
  </si>
  <si>
    <t>MARCA</t>
  </si>
  <si>
    <t>SEGMENTO</t>
  </si>
  <si>
    <t>Automovil</t>
  </si>
  <si>
    <t>Utilitario</t>
  </si>
  <si>
    <t>Comercial Carga &lt;10,5T</t>
  </si>
  <si>
    <t>Pick Up</t>
  </si>
  <si>
    <t>Taxi</t>
  </si>
  <si>
    <t>Comercial Pasajeros</t>
  </si>
  <si>
    <t>Van</t>
  </si>
  <si>
    <t>Comercial Carga &gt;10,5T</t>
  </si>
  <si>
    <t>VENTAS POR MES</t>
  </si>
  <si>
    <t>2017</t>
  </si>
  <si>
    <t>ENERO</t>
  </si>
  <si>
    <t>HYUNDAI</t>
  </si>
  <si>
    <t>-</t>
  </si>
  <si>
    <t>-1</t>
  </si>
  <si>
    <t>BMW</t>
  </si>
  <si>
    <t>VOLVO</t>
  </si>
  <si>
    <t>AUDI</t>
  </si>
  <si>
    <t>LAND ROVER</t>
  </si>
  <si>
    <t>MINI</t>
  </si>
  <si>
    <t>JAGUAR</t>
  </si>
  <si>
    <t>LEXUS</t>
  </si>
  <si>
    <t>PORSCHE</t>
  </si>
  <si>
    <t>MASERATI</t>
  </si>
  <si>
    <t>+1</t>
  </si>
  <si>
    <t>MITSUBISHI</t>
  </si>
  <si>
    <t>BYD</t>
  </si>
  <si>
    <t>VEHICULOS HIBRIDOS Y ELECTRICOS</t>
  </si>
  <si>
    <t>FEBRERO</t>
  </si>
  <si>
    <t>MARZO</t>
  </si>
  <si>
    <t>JEEP</t>
  </si>
  <si>
    <t>ABRIL</t>
  </si>
  <si>
    <t>MAYO</t>
  </si>
  <si>
    <t>JUNIO</t>
  </si>
  <si>
    <t>JULIO</t>
  </si>
  <si>
    <t>AGOSTO</t>
  </si>
  <si>
    <t>FERRARI</t>
  </si>
  <si>
    <t>HINO</t>
  </si>
  <si>
    <t>SEPTIEMBRE</t>
  </si>
  <si>
    <t>OTROS</t>
  </si>
  <si>
    <t>OCTUBRE</t>
  </si>
  <si>
    <t>NOVIEMBRE</t>
  </si>
  <si>
    <t>DICIEMBRE</t>
  </si>
  <si>
    <t>2018</t>
  </si>
  <si>
    <t>-2</t>
  </si>
  <si>
    <t>+2</t>
  </si>
  <si>
    <t>Ranking 2018</t>
  </si>
  <si>
    <t>MES 2017 vs MES 2018</t>
  </si>
  <si>
    <t>TOTAL MERCADO</t>
  </si>
  <si>
    <t>POR MARCA ACUMULADO</t>
  </si>
  <si>
    <t>POR MARCA MES 2017 vs MES 2018</t>
  </si>
  <si>
    <t>MARCAS PREMIUM MES 2017 vs MES 2018</t>
  </si>
  <si>
    <t>(Solo Automoviles y Utilitarios)</t>
  </si>
  <si>
    <t>ACUMULADO</t>
  </si>
  <si>
    <t>SEGMENTOS ACUMULADO</t>
  </si>
  <si>
    <t>SEGMENTOS MES 2017 vs MES 2018</t>
  </si>
  <si>
    <t>MARCAS PREMIUM ACUMULADO</t>
  </si>
  <si>
    <t>ABR.2017</t>
  </si>
  <si>
    <t>ABR.2018</t>
  </si>
  <si>
    <t>CADILLAC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</si>
</sst>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22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1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1"/>
        <bgColor indexed="64"/>
      </patternFill>
    </fill>
    <fill>
      <patternFill patternType="solid">
        <fgColor theme="1"/>
        <bgColor theme="4" tint="0.79998168889431442"/>
      </patternFill>
    </fill>
  </fills>
  <borders count="54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thin">
        <color theme="4" tint="0.39997558519241921"/>
      </top>
      <bottom style="thin">
        <color theme="4"/>
      </bottom>
      <diagonal/>
    </border>
    <border>
      <left/>
      <right/>
      <top style="thin">
        <color theme="4" tint="0.39997558519241921"/>
      </top>
      <bottom style="thin">
        <color theme="4"/>
      </bottom>
      <diagonal/>
    </border>
    <border>
      <left/>
      <right style="thin">
        <color theme="4"/>
      </right>
      <top style="thin">
        <color theme="4" tint="0.39997558519241921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rgb="FF00B0F0"/>
      </left>
      <right style="thin">
        <color theme="4"/>
      </right>
      <top/>
      <bottom style="thin">
        <color theme="4"/>
      </bottom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rgb="FF00B0F0"/>
      </bottom>
      <diagonal/>
    </border>
    <border>
      <left style="thin">
        <color rgb="FF00B0F0"/>
      </left>
      <right style="thin">
        <color theme="4"/>
      </right>
      <top/>
      <bottom style="thin">
        <color rgb="FF00B0F0"/>
      </bottom>
      <diagonal/>
    </border>
    <border>
      <left style="thin">
        <color theme="4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thin">
        <color theme="4"/>
      </right>
      <top style="thin">
        <color rgb="FF00B0F0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rgb="FF00B0F0"/>
      </top>
      <bottom style="thin">
        <color theme="4"/>
      </bottom>
      <diagonal/>
    </border>
    <border>
      <left/>
      <right style="thin">
        <color rgb="FF00B0F0"/>
      </right>
      <top style="thin">
        <color rgb="FF00B0F0"/>
      </top>
      <bottom style="thin">
        <color theme="4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theme="4"/>
      </left>
      <right style="thin">
        <color rgb="FF00B0F0"/>
      </right>
      <top style="thin">
        <color theme="4"/>
      </top>
      <bottom style="thin">
        <color theme="4"/>
      </bottom>
      <diagonal/>
    </border>
    <border>
      <left style="thin">
        <color rgb="FF00B0F0"/>
      </left>
      <right style="thin">
        <color theme="4"/>
      </right>
      <top style="thin">
        <color theme="4"/>
      </top>
      <bottom style="thin">
        <color rgb="FF00B0F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rgb="FF00B0F0"/>
      </bottom>
      <diagonal/>
    </border>
    <border>
      <left style="thin">
        <color rgb="FF92B450"/>
      </left>
      <right style="thin">
        <color rgb="FF92B450"/>
      </right>
      <top style="thin">
        <color rgb="FF92B450"/>
      </top>
      <bottom style="thin">
        <color theme="4"/>
      </bottom>
      <diagonal/>
    </border>
    <border>
      <left style="thin">
        <color rgb="FF92B450"/>
      </left>
      <right style="thin">
        <color rgb="FF92B450"/>
      </right>
      <top/>
      <bottom/>
      <diagonal/>
    </border>
    <border>
      <left style="thin">
        <color rgb="FF92B450"/>
      </left>
      <right style="thin">
        <color rgb="FF92B450"/>
      </right>
      <top/>
      <bottom style="thin">
        <color rgb="FF92B45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theme="4"/>
      </bottom>
      <diagonal/>
    </border>
    <border>
      <left style="thin">
        <color rgb="FF00B0F0"/>
      </left>
      <right style="thin">
        <color rgb="FF00B0F0"/>
      </right>
      <top/>
      <bottom/>
      <diagonal/>
    </border>
    <border>
      <left/>
      <right/>
      <top style="thin">
        <color rgb="FF00B0F0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rgb="FF00B0F0"/>
      </bottom>
      <diagonal/>
    </border>
    <border>
      <left/>
      <right style="thin">
        <color rgb="FF00B0F0"/>
      </right>
      <top style="thin">
        <color theme="4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theme="4"/>
      </top>
      <bottom style="thin">
        <color rgb="FF00B0F0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rgb="FF92B450"/>
      </right>
      <top style="thin">
        <color rgb="FF92B450"/>
      </top>
      <bottom style="thin">
        <color theme="4"/>
      </bottom>
      <diagonal/>
    </border>
    <border>
      <left style="thin">
        <color rgb="FF00B050"/>
      </left>
      <right style="thin">
        <color rgb="FF92B450"/>
      </right>
      <top/>
      <bottom/>
      <diagonal/>
    </border>
    <border>
      <left style="thin">
        <color rgb="FF00B050"/>
      </left>
      <right style="thin">
        <color rgb="FF92B450"/>
      </right>
      <top/>
      <bottom style="thin">
        <color rgb="FF92B450"/>
      </bottom>
      <diagonal/>
    </border>
    <border>
      <left style="thin">
        <color rgb="FF00B050"/>
      </left>
      <right style="thin">
        <color rgb="FF92B450"/>
      </right>
      <top/>
      <bottom style="thin">
        <color rgb="FF00B050"/>
      </bottom>
      <diagonal/>
    </border>
    <border>
      <left style="thin">
        <color rgb="FF92B450"/>
      </left>
      <right style="thin">
        <color rgb="FF92B450"/>
      </right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thin">
        <color rgb="FF92B450"/>
      </left>
      <right/>
      <top/>
      <bottom/>
      <diagonal/>
    </border>
    <border>
      <left style="thin">
        <color rgb="FF92B450"/>
      </left>
      <right/>
      <top/>
      <bottom style="thin">
        <color rgb="FF92B450"/>
      </bottom>
      <diagonal/>
    </border>
    <border>
      <left/>
      <right style="thin">
        <color rgb="FF00B050"/>
      </right>
      <top style="thin">
        <color rgb="FF92B450"/>
      </top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rgb="FF00B050"/>
      </right>
      <top/>
      <bottom/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thin">
        <color rgb="FF92B450"/>
      </right>
      <top style="thin">
        <color rgb="FF00B050"/>
      </top>
      <bottom style="thin">
        <color rgb="FF00B050"/>
      </bottom>
      <diagonal/>
    </border>
    <border>
      <left style="thin">
        <color rgb="FF92B450"/>
      </left>
      <right style="thin">
        <color rgb="FF92B450"/>
      </right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Font="1"/>
    <xf numFmtId="0" fontId="0" fillId="0" borderId="0" xfId="0" applyBorder="1"/>
    <xf numFmtId="41" fontId="6" fillId="0" borderId="0" xfId="0" applyNumberFormat="1" applyFont="1"/>
    <xf numFmtId="0" fontId="7" fillId="0" borderId="0" xfId="0" applyFont="1"/>
    <xf numFmtId="0" fontId="5" fillId="2" borderId="6" xfId="0" applyFont="1" applyFill="1" applyBorder="1" applyAlignment="1">
      <alignment horizontal="center" vertical="center"/>
    </xf>
    <xf numFmtId="41" fontId="0" fillId="0" borderId="0" xfId="0" applyNumberFormat="1"/>
    <xf numFmtId="0" fontId="3" fillId="2" borderId="19" xfId="0" applyFont="1" applyFill="1" applyBorder="1" applyAlignment="1">
      <alignment horizontal="right" vertical="center"/>
    </xf>
    <xf numFmtId="0" fontId="2" fillId="2" borderId="2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0" borderId="0" xfId="0" applyFont="1" applyBorder="1"/>
    <xf numFmtId="41" fontId="4" fillId="0" borderId="28" xfId="1" applyFont="1" applyBorder="1"/>
    <xf numFmtId="41" fontId="4" fillId="0" borderId="29" xfId="1" applyFont="1" applyBorder="1"/>
    <xf numFmtId="0" fontId="12" fillId="0" borderId="0" xfId="0" applyFont="1"/>
    <xf numFmtId="0" fontId="3" fillId="2" borderId="30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right" vertical="center"/>
    </xf>
    <xf numFmtId="0" fontId="3" fillId="2" borderId="30" xfId="0" applyFont="1" applyFill="1" applyBorder="1" applyAlignment="1">
      <alignment horizontal="right" vertical="center"/>
    </xf>
    <xf numFmtId="9" fontId="0" fillId="0" borderId="0" xfId="2" applyFont="1"/>
    <xf numFmtId="0" fontId="3" fillId="0" borderId="13" xfId="0" applyFont="1" applyBorder="1" applyAlignment="1">
      <alignment horizontal="left"/>
    </xf>
    <xf numFmtId="41" fontId="3" fillId="0" borderId="8" xfId="1" applyFont="1" applyBorder="1"/>
    <xf numFmtId="0" fontId="3" fillId="0" borderId="11" xfId="0" applyFont="1" applyBorder="1" applyAlignment="1">
      <alignment horizontal="left"/>
    </xf>
    <xf numFmtId="41" fontId="14" fillId="0" borderId="0" xfId="1" applyFont="1"/>
    <xf numFmtId="41" fontId="14" fillId="0" borderId="11" xfId="1" applyFont="1" applyBorder="1"/>
    <xf numFmtId="0" fontId="3" fillId="0" borderId="8" xfId="0" applyFont="1" applyBorder="1" applyAlignment="1">
      <alignment horizontal="left"/>
    </xf>
    <xf numFmtId="41" fontId="14" fillId="0" borderId="8" xfId="1" applyFont="1" applyBorder="1"/>
    <xf numFmtId="0" fontId="3" fillId="0" borderId="7" xfId="0" applyFont="1" applyBorder="1" applyAlignment="1">
      <alignment horizontal="left"/>
    </xf>
    <xf numFmtId="41" fontId="14" fillId="0" borderId="7" xfId="1" applyFont="1" applyBorder="1"/>
    <xf numFmtId="0" fontId="3" fillId="2" borderId="3" xfId="0" applyFont="1" applyFill="1" applyBorder="1" applyAlignment="1">
      <alignment horizontal="left"/>
    </xf>
    <xf numFmtId="41" fontId="3" fillId="2" borderId="4" xfId="1" applyFont="1" applyFill="1" applyBorder="1" applyAlignment="1">
      <alignment horizontal="right"/>
    </xf>
    <xf numFmtId="164" fontId="3" fillId="2" borderId="5" xfId="2" applyNumberFormat="1" applyFont="1" applyFill="1" applyBorder="1" applyAlignment="1">
      <alignment horizontal="right"/>
    </xf>
    <xf numFmtId="0" fontId="3" fillId="2" borderId="16" xfId="0" applyFont="1" applyFill="1" applyBorder="1" applyAlignment="1">
      <alignment horizontal="left"/>
    </xf>
    <xf numFmtId="41" fontId="3" fillId="2" borderId="15" xfId="1" applyFont="1" applyFill="1" applyBorder="1"/>
    <xf numFmtId="0" fontId="15" fillId="2" borderId="12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4" fontId="3" fillId="0" borderId="14" xfId="2" applyNumberFormat="1" applyFont="1" applyBorder="1"/>
    <xf numFmtId="0" fontId="3" fillId="2" borderId="25" xfId="0" applyFont="1" applyFill="1" applyBorder="1" applyAlignment="1"/>
    <xf numFmtId="0" fontId="3" fillId="2" borderId="26" xfId="0" applyFont="1" applyFill="1" applyBorder="1" applyAlignment="1"/>
    <xf numFmtId="41" fontId="3" fillId="2" borderId="26" xfId="1" applyFont="1" applyFill="1" applyBorder="1" applyAlignment="1"/>
    <xf numFmtId="49" fontId="15" fillId="2" borderId="7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/>
    <xf numFmtId="41" fontId="3" fillId="2" borderId="6" xfId="1" applyFont="1" applyFill="1" applyBorder="1" applyAlignment="1"/>
    <xf numFmtId="0" fontId="15" fillId="2" borderId="8" xfId="0" applyFont="1" applyFill="1" applyBorder="1" applyAlignment="1">
      <alignment horizontal="center" vertical="center"/>
    </xf>
    <xf numFmtId="49" fontId="15" fillId="2" borderId="8" xfId="0" applyNumberFormat="1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41" fontId="14" fillId="0" borderId="9" xfId="1" applyFont="1" applyBorder="1"/>
    <xf numFmtId="0" fontId="3" fillId="0" borderId="10" xfId="0" applyFont="1" applyBorder="1" applyAlignment="1">
      <alignment horizontal="left"/>
    </xf>
    <xf numFmtId="41" fontId="14" fillId="0" borderId="10" xfId="1" applyFont="1" applyBorder="1"/>
    <xf numFmtId="0" fontId="3" fillId="0" borderId="31" xfId="0" applyFont="1" applyBorder="1" applyAlignment="1">
      <alignment horizontal="left"/>
    </xf>
    <xf numFmtId="41" fontId="3" fillId="0" borderId="0" xfId="1" applyFont="1" applyBorder="1"/>
    <xf numFmtId="41" fontId="3" fillId="0" borderId="31" xfId="1" applyFont="1" applyBorder="1"/>
    <xf numFmtId="41" fontId="3" fillId="2" borderId="33" xfId="1" applyFont="1" applyFill="1" applyBorder="1"/>
    <xf numFmtId="41" fontId="3" fillId="2" borderId="35" xfId="1" applyFont="1" applyFill="1" applyBorder="1"/>
    <xf numFmtId="0" fontId="10" fillId="0" borderId="0" xfId="0" applyFont="1" applyFill="1" applyBorder="1" applyAlignment="1">
      <alignment horizontal="center"/>
    </xf>
    <xf numFmtId="164" fontId="13" fillId="0" borderId="8" xfId="2" applyNumberFormat="1" applyFont="1" applyBorder="1"/>
    <xf numFmtId="41" fontId="16" fillId="0" borderId="8" xfId="1" applyFont="1" applyBorder="1"/>
    <xf numFmtId="164" fontId="16" fillId="0" borderId="8" xfId="2" applyNumberFormat="1" applyFont="1" applyBorder="1"/>
    <xf numFmtId="0" fontId="5" fillId="5" borderId="27" xfId="0" applyNumberFormat="1" applyFont="1" applyFill="1" applyBorder="1" applyAlignment="1">
      <alignment horizontal="right" vertical="center"/>
    </xf>
    <xf numFmtId="164" fontId="17" fillId="0" borderId="14" xfId="2" applyNumberFormat="1" applyFont="1" applyBorder="1"/>
    <xf numFmtId="41" fontId="12" fillId="0" borderId="11" xfId="1" applyFont="1" applyBorder="1"/>
    <xf numFmtId="41" fontId="12" fillId="0" borderId="8" xfId="1" applyFont="1" applyBorder="1"/>
    <xf numFmtId="49" fontId="5" fillId="2" borderId="7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/>
    </xf>
    <xf numFmtId="164" fontId="18" fillId="0" borderId="14" xfId="2" applyNumberFormat="1" applyFont="1" applyBorder="1"/>
    <xf numFmtId="164" fontId="19" fillId="0" borderId="14" xfId="2" applyNumberFormat="1" applyFont="1" applyBorder="1"/>
    <xf numFmtId="164" fontId="17" fillId="0" borderId="2" xfId="2" applyNumberFormat="1" applyFont="1" applyBorder="1"/>
    <xf numFmtId="164" fontId="20" fillId="0" borderId="2" xfId="2" applyNumberFormat="1" applyFont="1" applyBorder="1"/>
    <xf numFmtId="164" fontId="20" fillId="0" borderId="14" xfId="2" applyNumberFormat="1" applyFont="1" applyBorder="1"/>
    <xf numFmtId="0" fontId="16" fillId="0" borderId="0" xfId="0" applyFont="1"/>
    <xf numFmtId="0" fontId="0" fillId="6" borderId="0" xfId="0" applyFill="1"/>
    <xf numFmtId="9" fontId="0" fillId="6" borderId="0" xfId="2" applyFont="1" applyFill="1"/>
    <xf numFmtId="41" fontId="0" fillId="6" borderId="0" xfId="0" applyNumberFormat="1" applyFill="1"/>
    <xf numFmtId="0" fontId="16" fillId="0" borderId="0" xfId="0" applyFont="1" applyAlignment="1"/>
    <xf numFmtId="41" fontId="0" fillId="0" borderId="0" xfId="0" applyNumberFormat="1" applyBorder="1"/>
    <xf numFmtId="0" fontId="11" fillId="4" borderId="21" xfId="0" applyFont="1" applyFill="1" applyBorder="1" applyAlignment="1">
      <alignment horizontal="left" vertical="center" wrapText="1"/>
    </xf>
    <xf numFmtId="0" fontId="11" fillId="4" borderId="22" xfId="0" applyFont="1" applyFill="1" applyBorder="1" applyAlignment="1">
      <alignment horizontal="left" vertical="center" wrapText="1"/>
    </xf>
    <xf numFmtId="0" fontId="11" fillId="4" borderId="23" xfId="0" applyFont="1" applyFill="1" applyBorder="1" applyAlignment="1">
      <alignment horizontal="left" vertical="center" wrapText="1"/>
    </xf>
    <xf numFmtId="0" fontId="11" fillId="4" borderId="21" xfId="0" applyFont="1" applyFill="1" applyBorder="1" applyAlignment="1">
      <alignment horizontal="left" vertical="center"/>
    </xf>
    <xf numFmtId="0" fontId="11" fillId="4" borderId="22" xfId="0" applyFont="1" applyFill="1" applyBorder="1" applyAlignment="1">
      <alignment horizontal="left" vertical="center"/>
    </xf>
    <xf numFmtId="0" fontId="11" fillId="4" borderId="23" xfId="0" applyFont="1" applyFill="1" applyBorder="1" applyAlignment="1">
      <alignment horizontal="left" vertical="center"/>
    </xf>
    <xf numFmtId="0" fontId="22" fillId="4" borderId="21" xfId="0" applyFont="1" applyFill="1" applyBorder="1" applyAlignment="1">
      <alignment horizontal="left" vertical="center"/>
    </xf>
    <xf numFmtId="0" fontId="22" fillId="4" borderId="22" xfId="0" applyFont="1" applyFill="1" applyBorder="1" applyAlignment="1">
      <alignment horizontal="left" vertical="center"/>
    </xf>
    <xf numFmtId="0" fontId="22" fillId="4" borderId="23" xfId="0" applyFont="1" applyFill="1" applyBorder="1" applyAlignment="1">
      <alignment horizontal="left" vertical="center"/>
    </xf>
    <xf numFmtId="0" fontId="21" fillId="4" borderId="21" xfId="0" applyFont="1" applyFill="1" applyBorder="1" applyAlignment="1">
      <alignment horizontal="left" vertical="center"/>
    </xf>
    <xf numFmtId="0" fontId="21" fillId="4" borderId="22" xfId="0" applyFont="1" applyFill="1" applyBorder="1" applyAlignment="1">
      <alignment horizontal="left" vertical="center"/>
    </xf>
    <xf numFmtId="0" fontId="21" fillId="4" borderId="23" xfId="0" applyFont="1" applyFill="1" applyBorder="1" applyAlignment="1">
      <alignment horizontal="left" vertical="center"/>
    </xf>
    <xf numFmtId="164" fontId="23" fillId="2" borderId="17" xfId="2" applyNumberFormat="1" applyFont="1" applyFill="1" applyBorder="1"/>
    <xf numFmtId="0" fontId="3" fillId="0" borderId="0" xfId="0" applyFont="1" applyBorder="1" applyAlignment="1">
      <alignment horizontal="left"/>
    </xf>
    <xf numFmtId="41" fontId="14" fillId="0" borderId="0" xfId="1" applyFont="1" applyBorder="1"/>
    <xf numFmtId="164" fontId="17" fillId="0" borderId="0" xfId="2" applyNumberFormat="1" applyFont="1" applyBorder="1"/>
    <xf numFmtId="0" fontId="0" fillId="6" borderId="0" xfId="0" applyFill="1" applyBorder="1"/>
    <xf numFmtId="0" fontId="24" fillId="3" borderId="36" xfId="0" applyFont="1" applyFill="1" applyBorder="1" applyAlignment="1">
      <alignment horizontal="left" vertical="center"/>
    </xf>
    <xf numFmtId="0" fontId="24" fillId="3" borderId="37" xfId="0" applyFont="1" applyFill="1" applyBorder="1" applyAlignment="1">
      <alignment horizontal="left" vertical="center"/>
    </xf>
    <xf numFmtId="0" fontId="24" fillId="3" borderId="38" xfId="0" applyFont="1" applyFill="1" applyBorder="1" applyAlignment="1">
      <alignment horizontal="left" vertical="center"/>
    </xf>
    <xf numFmtId="0" fontId="8" fillId="5" borderId="39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left"/>
    </xf>
    <xf numFmtId="0" fontId="9" fillId="0" borderId="40" xfId="0" applyFont="1" applyFill="1" applyBorder="1" applyAlignment="1">
      <alignment horizontal="left"/>
    </xf>
    <xf numFmtId="0" fontId="9" fillId="0" borderId="41" xfId="0" applyFont="1" applyFill="1" applyBorder="1" applyAlignment="1">
      <alignment horizontal="left"/>
    </xf>
    <xf numFmtId="0" fontId="9" fillId="5" borderId="42" xfId="0" applyFont="1" applyFill="1" applyBorder="1" applyAlignment="1">
      <alignment horizontal="left"/>
    </xf>
    <xf numFmtId="41" fontId="9" fillId="5" borderId="43" xfId="1" applyFont="1" applyFill="1" applyBorder="1" applyAlignment="1">
      <alignment horizontal="right"/>
    </xf>
    <xf numFmtId="164" fontId="17" fillId="0" borderId="44" xfId="2" applyNumberFormat="1" applyFont="1" applyBorder="1"/>
    <xf numFmtId="41" fontId="4" fillId="0" borderId="45" xfId="1" applyFont="1" applyBorder="1"/>
    <xf numFmtId="41" fontId="4" fillId="0" borderId="45" xfId="1" applyFont="1" applyFill="1" applyBorder="1"/>
    <xf numFmtId="41" fontId="4" fillId="0" borderId="46" xfId="1" applyFont="1" applyFill="1" applyBorder="1"/>
    <xf numFmtId="0" fontId="5" fillId="5" borderId="47" xfId="0" applyFont="1" applyFill="1" applyBorder="1" applyAlignment="1">
      <alignment horizontal="center" vertical="center"/>
    </xf>
    <xf numFmtId="164" fontId="17" fillId="0" borderId="48" xfId="2" applyNumberFormat="1" applyFont="1" applyBorder="1"/>
    <xf numFmtId="164" fontId="17" fillId="0" borderId="49" xfId="2" applyNumberFormat="1" applyFont="1" applyBorder="1"/>
    <xf numFmtId="164" fontId="17" fillId="0" borderId="50" xfId="2" applyNumberFormat="1" applyFont="1" applyBorder="1"/>
    <xf numFmtId="0" fontId="8" fillId="5" borderId="51" xfId="0" applyFont="1" applyFill="1" applyBorder="1" applyAlignment="1">
      <alignment horizontal="center" vertical="center"/>
    </xf>
    <xf numFmtId="0" fontId="5" fillId="5" borderId="52" xfId="0" applyNumberFormat="1" applyFont="1" applyFill="1" applyBorder="1" applyAlignment="1">
      <alignment horizontal="right" vertical="center"/>
    </xf>
    <xf numFmtId="0" fontId="5" fillId="5" borderId="53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left"/>
    </xf>
    <xf numFmtId="41" fontId="14" fillId="6" borderId="0" xfId="1" applyFont="1" applyFill="1" applyBorder="1"/>
    <xf numFmtId="164" fontId="17" fillId="6" borderId="0" xfId="2" applyNumberFormat="1" applyFont="1" applyFill="1" applyBorder="1"/>
    <xf numFmtId="0" fontId="16" fillId="6" borderId="0" xfId="0" applyFont="1" applyFill="1" applyBorder="1"/>
    <xf numFmtId="0" fontId="21" fillId="6" borderId="0" xfId="0" applyFont="1" applyFill="1" applyBorder="1" applyAlignment="1">
      <alignment horizontal="left" vertical="center"/>
    </xf>
    <xf numFmtId="0" fontId="15" fillId="7" borderId="0" xfId="0" applyFont="1" applyFill="1" applyBorder="1" applyAlignment="1">
      <alignment horizontal="center" vertical="center"/>
    </xf>
    <xf numFmtId="49" fontId="5" fillId="7" borderId="0" xfId="0" applyNumberFormat="1" applyFont="1" applyFill="1" applyBorder="1" applyAlignment="1">
      <alignment horizontal="right" vertical="center"/>
    </xf>
    <xf numFmtId="0" fontId="15" fillId="7" borderId="0" xfId="0" applyFont="1" applyFill="1" applyBorder="1" applyAlignment="1">
      <alignment horizontal="right"/>
    </xf>
    <xf numFmtId="0" fontId="3" fillId="7" borderId="0" xfId="0" applyFont="1" applyFill="1" applyBorder="1" applyAlignment="1"/>
    <xf numFmtId="41" fontId="3" fillId="7" borderId="0" xfId="1" applyFont="1" applyFill="1" applyBorder="1" applyAlignment="1"/>
    <xf numFmtId="164" fontId="3" fillId="7" borderId="0" xfId="2" applyNumberFormat="1" applyFont="1" applyFill="1" applyBorder="1" applyAlignment="1">
      <alignment horizontal="right"/>
    </xf>
    <xf numFmtId="164" fontId="20" fillId="2" borderId="34" xfId="2" applyNumberFormat="1" applyFont="1" applyFill="1" applyBorder="1"/>
  </cellXfs>
  <cellStyles count="3">
    <cellStyle name="Millares [0]" xfId="1" builtinId="6"/>
    <cellStyle name="Normal" xfId="0" builtinId="0"/>
    <cellStyle name="Porcentaje" xfId="2" builtinId="5"/>
  </cellStyles>
  <dxfs count="9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91"/>
      <tableStyleElement type="headerRow" dxfId="90"/>
    </tableStyle>
  </tableStyles>
  <colors>
    <mruColors>
      <color rgb="FF92B4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2000"/>
              <a:t>Registro</a:t>
            </a:r>
            <a:r>
              <a:rPr lang="es-CO" sz="2000" baseline="0"/>
              <a:t> mensual de Matriculas</a:t>
            </a:r>
          </a:p>
          <a:p>
            <a:pPr>
              <a:defRPr sz="2000"/>
            </a:pPr>
            <a:r>
              <a:rPr lang="es-CO" sz="2000" baseline="0"/>
              <a:t>2017/2018</a:t>
            </a:r>
            <a:endParaRPr lang="es-CO" sz="20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1.9898263696791468E-3"/>
          <c:y val="0.4852852593397966"/>
          <c:w val="0.81119933965426549"/>
          <c:h val="0.425607494803418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Hoja1!$D$18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2"/>
              <c:layout>
                <c:manualLayout>
                  <c:x val="2.0958441273228705E-3"/>
                  <c:y val="3.53420671747022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E80-4BB4-8871-6801653B541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9030966250462717E-3"/>
                  <c:y val="3.53413726143871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E80-4BB4-8871-6801653B541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0837159500555264E-3"/>
                  <c:y val="3.53413726143877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E80-4BB4-8871-6801653B541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Hoja1!$C$19:$C$30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Hoja1!$D$19:$D$30</c:f>
              <c:numCache>
                <c:formatCode>_(* #,##0_);_(* \(#,##0\);_(* "-"_);_(@_)</c:formatCode>
                <c:ptCount val="12"/>
                <c:pt idx="0">
                  <c:v>17237</c:v>
                </c:pt>
                <c:pt idx="1">
                  <c:v>17956</c:v>
                </c:pt>
                <c:pt idx="2">
                  <c:v>21049</c:v>
                </c:pt>
                <c:pt idx="3">
                  <c:v>17098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B3-450F-9118-3B9FE4B2D321}"/>
            </c:ext>
          </c:extLst>
        </c:ser>
        <c:ser>
          <c:idx val="1"/>
          <c:order val="1"/>
          <c:tx>
            <c:strRef>
              <c:f>Hoja1!$E$18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3.7234564625057355E-3"/>
                  <c:y val="-3.26070937631102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6A4-448D-86C5-AD2A65439EC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8584452111267606E-3"/>
                  <c:y val="3.26070937631099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6A4-448D-86C5-AD2A65439EC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968274172600050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6A4-448D-86C5-AD2A65439EC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082970275365231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2C2-49E4-968B-305EF57B82A3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178203185169658E-4"/>
                  <c:y val="7.61516851192007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A48-4441-BC0C-95108464C8D8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672334808019699E-3"/>
                  <c:y val="1.9564256257866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E2E-4FD6-BF11-B0D4F5296B82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580791927556621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2C2-49E4-968B-305EF57B82A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Hoja1!$C$19:$C$30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Hoja1!$E$19:$E$30</c:f>
              <c:numCache>
                <c:formatCode>_(* #,##0_);_(* \(#,##0\);_(* "-"_);_(@_)</c:formatCode>
                <c:ptCount val="12"/>
                <c:pt idx="0">
                  <c:v>16447</c:v>
                </c:pt>
                <c:pt idx="1">
                  <c:v>18350</c:v>
                </c:pt>
                <c:pt idx="2">
                  <c:v>19572</c:v>
                </c:pt>
                <c:pt idx="3">
                  <c:v>20209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0B3-450F-9118-3B9FE4B2D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31613416"/>
        <c:axId val="23161772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Hoja1!$F$18</c15:sqref>
                        </c15:formulaRef>
                      </c:ext>
                    </c:extLst>
                    <c:strCache>
                      <c:ptCount val="1"/>
                      <c:pt idx="0">
                        <c:v>Variacion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Hoja1!$C$19:$C$30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Hoja1!$F$19:$F$22</c15:sqref>
                        </c15:formulaRef>
                      </c:ext>
                    </c:extLst>
                    <c:numCache>
                      <c:formatCode>0.0%</c:formatCode>
                      <c:ptCount val="4"/>
                      <c:pt idx="0">
                        <c:v>-4.5831641236874221E-2</c:v>
                      </c:pt>
                      <c:pt idx="1">
                        <c:v>2.1942526175094734E-2</c:v>
                      </c:pt>
                      <c:pt idx="2">
                        <c:v>-7.0169604256734242E-2</c:v>
                      </c:pt>
                      <c:pt idx="3">
                        <c:v>0.18195110539244364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00B3-450F-9118-3B9FE4B2D321}"/>
                  </c:ext>
                </c:extLst>
              </c15:ser>
            </c15:filteredBarSeries>
          </c:ext>
        </c:extLst>
      </c:barChart>
      <c:catAx>
        <c:axId val="231613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1617728"/>
        <c:crosses val="autoZero"/>
        <c:auto val="1"/>
        <c:lblAlgn val="ctr"/>
        <c:lblOffset val="100"/>
        <c:noMultiLvlLbl val="0"/>
      </c:catAx>
      <c:valAx>
        <c:axId val="231617728"/>
        <c:scaling>
          <c:orientation val="minMax"/>
          <c:max val="30000"/>
        </c:scaling>
        <c:delete val="1"/>
        <c:axPos val="l"/>
        <c:numFmt formatCode="_(* #,##0_);_(* \(#,##0\);_(* &quot;-&quot;_);_(@_)" sourceLinked="1"/>
        <c:majorTickMark val="none"/>
        <c:minorTickMark val="none"/>
        <c:tickLblPos val="nextTo"/>
        <c:crossAx val="23161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618187742335947"/>
          <c:y val="0.40413394673313474"/>
          <c:w val="0.17276510861043984"/>
          <c:h val="0.111615812420089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Acumulada </a:t>
            </a:r>
          </a:p>
          <a:p>
            <a:pPr>
              <a:defRPr/>
            </a:pPr>
            <a:r>
              <a:rPr lang="en-US"/>
              <a:t>2017 vs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1.4562648838454149E-2"/>
          <c:y val="0.48407071974253502"/>
          <c:w val="0.77397066307333517"/>
          <c:h val="0.29400311275386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Hoja1!$D$102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Hoja1!$C$103:$C$114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Hoja1!$D$103:$D$114</c:f>
              <c:numCache>
                <c:formatCode>_(* #,##0_);_(* \(#,##0\);_(* "-"_);_(@_)</c:formatCode>
                <c:ptCount val="12"/>
                <c:pt idx="0">
                  <c:v>40964</c:v>
                </c:pt>
                <c:pt idx="1">
                  <c:v>40944</c:v>
                </c:pt>
                <c:pt idx="2">
                  <c:v>45349</c:v>
                </c:pt>
                <c:pt idx="3">
                  <c:v>34903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36-4265-AD48-DC2C75E45373}"/>
            </c:ext>
          </c:extLst>
        </c:ser>
        <c:ser>
          <c:idx val="1"/>
          <c:order val="1"/>
          <c:tx>
            <c:strRef>
              <c:f>Hoja1!$E$102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5.1141548833887112E-3"/>
                  <c:y val="1.40880497563294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929-4300-B0B4-742D67AE7A9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990894261315643E-3"/>
                  <c:y val="2.66305892355198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6B3-4E91-B472-6155C7BFBC9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1741898378101304E-4"/>
                  <c:y val="1.15243988355236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DA8-488C-A3B2-223D9FFBCE5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407829295683325E-3"/>
                  <c:y val="-1.3344206187496362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CA8-4159-A58B-BEF56427D08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3673191079736888E-3"/>
                  <c:y val="1.455748400825993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CA8-4159-A58B-BEF56427D08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18771057275790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CA8-4159-A58B-BEF56427D08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3673191079736888E-3"/>
                  <c:y val="7.27874200412996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CA8-4159-A58B-BEF56427D088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0313650472821772E-2"/>
                  <c:y val="-6.672105005737588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CA8-4159-A58B-BEF56427D08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Hoja1!$C$103:$C$114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Hoja1!$E$103:$E$114</c:f>
              <c:numCache>
                <c:formatCode>_(* #,##0_);_(* \(#,##0\);_(* "-"_);_(@_)</c:formatCode>
                <c:ptCount val="12"/>
                <c:pt idx="0">
                  <c:v>41976</c:v>
                </c:pt>
                <c:pt idx="1">
                  <c:v>43845</c:v>
                </c:pt>
                <c:pt idx="2">
                  <c:v>41520</c:v>
                </c:pt>
                <c:pt idx="3">
                  <c:v>45916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36-4265-AD48-DC2C75E4537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31612240"/>
        <c:axId val="231613024"/>
      </c:barChart>
      <c:catAx>
        <c:axId val="23161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1613024"/>
        <c:crosses val="autoZero"/>
        <c:auto val="1"/>
        <c:lblAlgn val="ctr"/>
        <c:lblOffset val="100"/>
        <c:noMultiLvlLbl val="0"/>
      </c:catAx>
      <c:valAx>
        <c:axId val="231613024"/>
        <c:scaling>
          <c:orientation val="minMax"/>
        </c:scaling>
        <c:delete val="1"/>
        <c:axPos val="l"/>
        <c:numFmt formatCode="_(* #,##0_);_(* \(#,##0\);_(* &quot;-&quot;_);_(@_)" sourceLinked="1"/>
        <c:majorTickMark val="none"/>
        <c:minorTickMark val="none"/>
        <c:tickLblPos val="nextTo"/>
        <c:crossAx val="231612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4162147795846531"/>
          <c:y val="0.47424587262883644"/>
          <c:w val="0.15283138179020669"/>
          <c:h val="0.144019363166518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13" Type="http://schemas.openxmlformats.org/officeDocument/2006/relationships/image" Target="../media/image11.png"/><Relationship Id="rId3" Type="http://schemas.openxmlformats.org/officeDocument/2006/relationships/image" Target="../media/image1.jpeg"/><Relationship Id="rId7" Type="http://schemas.openxmlformats.org/officeDocument/2006/relationships/image" Target="../media/image5.png"/><Relationship Id="rId12" Type="http://schemas.openxmlformats.org/officeDocument/2006/relationships/image" Target="../media/image10.png"/><Relationship Id="rId2" Type="http://schemas.openxmlformats.org/officeDocument/2006/relationships/chart" Target="../charts/chart2.xml"/><Relationship Id="rId16" Type="http://schemas.openxmlformats.org/officeDocument/2006/relationships/image" Target="../media/image14.jpg"/><Relationship Id="rId1" Type="http://schemas.openxmlformats.org/officeDocument/2006/relationships/chart" Target="../charts/chart1.xml"/><Relationship Id="rId6" Type="http://schemas.openxmlformats.org/officeDocument/2006/relationships/image" Target="../media/image4.png"/><Relationship Id="rId11" Type="http://schemas.openxmlformats.org/officeDocument/2006/relationships/image" Target="../media/image9.png"/><Relationship Id="rId5" Type="http://schemas.openxmlformats.org/officeDocument/2006/relationships/image" Target="../media/image3.jpeg"/><Relationship Id="rId15" Type="http://schemas.openxmlformats.org/officeDocument/2006/relationships/image" Target="../media/image13.png"/><Relationship Id="rId10" Type="http://schemas.openxmlformats.org/officeDocument/2006/relationships/image" Target="../media/image8.png"/><Relationship Id="rId4" Type="http://schemas.openxmlformats.org/officeDocument/2006/relationships/image" Target="../media/image2.jpeg"/><Relationship Id="rId9" Type="http://schemas.openxmlformats.org/officeDocument/2006/relationships/image" Target="../media/image7.png"/><Relationship Id="rId1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606136</xdr:colOff>
      <xdr:row>14</xdr:row>
      <xdr:rowOff>428005</xdr:rowOff>
    </xdr:from>
    <xdr:to>
      <xdr:col>18</xdr:col>
      <xdr:colOff>1229590</xdr:colOff>
      <xdr:row>31</xdr:row>
      <xdr:rowOff>29440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68137</xdr:colOff>
      <xdr:row>116</xdr:row>
      <xdr:rowOff>34336</xdr:rowOff>
    </xdr:from>
    <xdr:to>
      <xdr:col>3</xdr:col>
      <xdr:colOff>68138</xdr:colOff>
      <xdr:row>118</xdr:row>
      <xdr:rowOff>156902</xdr:rowOff>
    </xdr:to>
    <xdr:cxnSp macro="">
      <xdr:nvCxnSpPr>
        <xdr:cNvPr id="15" name="Conector recto 14"/>
        <xdr:cNvCxnSpPr/>
      </xdr:nvCxnSpPr>
      <xdr:spPr>
        <a:xfrm>
          <a:off x="3510744" y="28432443"/>
          <a:ext cx="1" cy="503566"/>
        </a:xfrm>
        <a:prstGeom prst="line">
          <a:avLst/>
        </a:prstGeom>
        <a:ln w="1270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31750</xdr:colOff>
      <xdr:row>0</xdr:row>
      <xdr:rowOff>17318</xdr:rowOff>
    </xdr:from>
    <xdr:to>
      <xdr:col>20</xdr:col>
      <xdr:colOff>0</xdr:colOff>
      <xdr:row>121</xdr:row>
      <xdr:rowOff>0</xdr:rowOff>
    </xdr:to>
    <xdr:sp macro="" textlink="">
      <xdr:nvSpPr>
        <xdr:cNvPr id="16" name="Rectángulo redondeado 15"/>
        <xdr:cNvSpPr/>
      </xdr:nvSpPr>
      <xdr:spPr>
        <a:xfrm>
          <a:off x="31750" y="17318"/>
          <a:ext cx="24923750" cy="34395146"/>
        </a:xfrm>
        <a:prstGeom prst="roundRect">
          <a:avLst>
            <a:gd name="adj" fmla="val 0"/>
          </a:avLst>
        </a:prstGeom>
        <a:noFill/>
        <a:ln w="571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17</xdr:col>
      <xdr:colOff>444089</xdr:colOff>
      <xdr:row>22</xdr:row>
      <xdr:rowOff>44532</xdr:rowOff>
    </xdr:from>
    <xdr:to>
      <xdr:col>18</xdr:col>
      <xdr:colOff>825090</xdr:colOff>
      <xdr:row>26</xdr:row>
      <xdr:rowOff>137309</xdr:rowOff>
    </xdr:to>
    <xdr:sp macro="" textlink="">
      <xdr:nvSpPr>
        <xdr:cNvPr id="20" name="Rectángulo redondeado 19"/>
        <xdr:cNvSpPr/>
      </xdr:nvSpPr>
      <xdr:spPr>
        <a:xfrm>
          <a:off x="22715271" y="6763987"/>
          <a:ext cx="1610592" cy="1131867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3600" b="1">
              <a:solidFill>
                <a:srgbClr val="00B050"/>
              </a:solidFill>
            </a:rPr>
            <a:t>1,7%</a:t>
          </a:r>
          <a:endParaRPr lang="es-CO" sz="2000" b="1">
            <a:solidFill>
              <a:srgbClr val="00B050"/>
            </a:solidFill>
          </a:endParaRPr>
        </a:p>
      </xdr:txBody>
    </xdr:sp>
    <xdr:clientData/>
  </xdr:twoCellAnchor>
  <xdr:twoCellAnchor>
    <xdr:from>
      <xdr:col>17</xdr:col>
      <xdr:colOff>138545</xdr:colOff>
      <xdr:row>17</xdr:row>
      <xdr:rowOff>208931</xdr:rowOff>
    </xdr:from>
    <xdr:to>
      <xdr:col>18</xdr:col>
      <xdr:colOff>1013610</xdr:colOff>
      <xdr:row>26</xdr:row>
      <xdr:rowOff>102548</xdr:rowOff>
    </xdr:to>
    <xdr:sp macro="" textlink="">
      <xdr:nvSpPr>
        <xdr:cNvPr id="21" name="Rectángulo redondeado 20"/>
        <xdr:cNvSpPr/>
      </xdr:nvSpPr>
      <xdr:spPr>
        <a:xfrm>
          <a:off x="22409727" y="5387067"/>
          <a:ext cx="2104656" cy="2474026"/>
        </a:xfrm>
        <a:prstGeom prst="round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311727</xdr:colOff>
      <xdr:row>100</xdr:row>
      <xdr:rowOff>3710</xdr:rowOff>
    </xdr:from>
    <xdr:to>
      <xdr:col>19</xdr:col>
      <xdr:colOff>258537</xdr:colOff>
      <xdr:row>115</xdr:row>
      <xdr:rowOff>51954</xdr:rowOff>
    </xdr:to>
    <xdr:graphicFrame macro="">
      <xdr:nvGraphicFramePr>
        <xdr:cNvPr id="27" name="Gráfico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478726</xdr:colOff>
      <xdr:row>100</xdr:row>
      <xdr:rowOff>455472</xdr:rowOff>
    </xdr:from>
    <xdr:to>
      <xdr:col>9</xdr:col>
      <xdr:colOff>2148695</xdr:colOff>
      <xdr:row>102</xdr:row>
      <xdr:rowOff>161065</xdr:rowOff>
    </xdr:to>
    <xdr:sp macro="" textlink="">
      <xdr:nvSpPr>
        <xdr:cNvPr id="28" name="Rectángulo redondeado 27"/>
        <xdr:cNvSpPr/>
      </xdr:nvSpPr>
      <xdr:spPr>
        <a:xfrm>
          <a:off x="9986408" y="29446108"/>
          <a:ext cx="2293423" cy="467593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2000" b="1">
              <a:solidFill>
                <a:schemeClr val="accent6"/>
              </a:solidFill>
            </a:rPr>
            <a:t>2,5%</a:t>
          </a:r>
          <a:endParaRPr lang="es-CO" sz="1200" b="1">
            <a:solidFill>
              <a:schemeClr val="accent6"/>
            </a:solidFill>
          </a:endParaRPr>
        </a:p>
      </xdr:txBody>
    </xdr:sp>
    <xdr:clientData/>
  </xdr:twoCellAnchor>
  <xdr:twoCellAnchor>
    <xdr:from>
      <xdr:col>17</xdr:col>
      <xdr:colOff>674172</xdr:colOff>
      <xdr:row>108</xdr:row>
      <xdr:rowOff>9896</xdr:rowOff>
    </xdr:from>
    <xdr:to>
      <xdr:col>18</xdr:col>
      <xdr:colOff>1055173</xdr:colOff>
      <xdr:row>112</xdr:row>
      <xdr:rowOff>256063</xdr:rowOff>
    </xdr:to>
    <xdr:sp macro="" textlink="">
      <xdr:nvSpPr>
        <xdr:cNvPr id="32" name="Rectángulo redondeado 31"/>
        <xdr:cNvSpPr/>
      </xdr:nvSpPr>
      <xdr:spPr>
        <a:xfrm>
          <a:off x="21040354" y="34230623"/>
          <a:ext cx="1610592" cy="1285258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3600" b="1">
              <a:solidFill>
                <a:schemeClr val="accent6"/>
              </a:solidFill>
            </a:rPr>
            <a:t>6,8%</a:t>
          </a:r>
          <a:endParaRPr lang="es-CO" sz="2000" b="1">
            <a:solidFill>
              <a:schemeClr val="accent6"/>
            </a:solidFill>
          </a:endParaRPr>
        </a:p>
      </xdr:txBody>
    </xdr:sp>
    <xdr:clientData/>
  </xdr:twoCellAnchor>
  <xdr:twoCellAnchor>
    <xdr:from>
      <xdr:col>17</xdr:col>
      <xdr:colOff>363681</xdr:colOff>
      <xdr:row>103</xdr:row>
      <xdr:rowOff>68035</xdr:rowOff>
    </xdr:from>
    <xdr:to>
      <xdr:col>19</xdr:col>
      <xdr:colOff>149678</xdr:colOff>
      <xdr:row>112</xdr:row>
      <xdr:rowOff>217714</xdr:rowOff>
    </xdr:to>
    <xdr:sp macro="" textlink="">
      <xdr:nvSpPr>
        <xdr:cNvPr id="33" name="Rectángulo redondeado 32"/>
        <xdr:cNvSpPr/>
      </xdr:nvSpPr>
      <xdr:spPr>
        <a:xfrm>
          <a:off x="20729863" y="32989899"/>
          <a:ext cx="2245179" cy="2487633"/>
        </a:xfrm>
        <a:prstGeom prst="round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17</xdr:col>
      <xdr:colOff>724889</xdr:colOff>
      <xdr:row>103</xdr:row>
      <xdr:rowOff>25977</xdr:rowOff>
    </xdr:from>
    <xdr:to>
      <xdr:col>18</xdr:col>
      <xdr:colOff>983425</xdr:colOff>
      <xdr:row>106</xdr:row>
      <xdr:rowOff>146094</xdr:rowOff>
    </xdr:to>
    <xdr:sp macro="" textlink="">
      <xdr:nvSpPr>
        <xdr:cNvPr id="34" name="Rectángulo redondeado 33"/>
        <xdr:cNvSpPr/>
      </xdr:nvSpPr>
      <xdr:spPr>
        <a:xfrm>
          <a:off x="21091071" y="32947841"/>
          <a:ext cx="1488127" cy="89943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2000" b="1">
              <a:solidFill>
                <a:srgbClr val="002060"/>
              </a:solidFill>
            </a:rPr>
            <a:t>Variación</a:t>
          </a:r>
          <a:r>
            <a:rPr lang="es-CO" sz="2000" b="1" baseline="0">
              <a:solidFill>
                <a:srgbClr val="002060"/>
              </a:solidFill>
            </a:rPr>
            <a:t> Acumulada</a:t>
          </a:r>
          <a:endParaRPr lang="es-CO" sz="2000" b="1">
            <a:solidFill>
              <a:srgbClr val="002060"/>
            </a:solidFill>
          </a:endParaRPr>
        </a:p>
      </xdr:txBody>
    </xdr:sp>
    <xdr:clientData/>
  </xdr:twoCellAnchor>
  <xdr:twoCellAnchor>
    <xdr:from>
      <xdr:col>1</xdr:col>
      <xdr:colOff>721179</xdr:colOff>
      <xdr:row>116</xdr:row>
      <xdr:rowOff>122464</xdr:rowOff>
    </xdr:from>
    <xdr:to>
      <xdr:col>16</xdr:col>
      <xdr:colOff>1204218</xdr:colOff>
      <xdr:row>119</xdr:row>
      <xdr:rowOff>178909</xdr:rowOff>
    </xdr:to>
    <xdr:sp macro="" textlink="">
      <xdr:nvSpPr>
        <xdr:cNvPr id="35" name="Rectángulo redondeado 34"/>
        <xdr:cNvSpPr/>
      </xdr:nvSpPr>
      <xdr:spPr>
        <a:xfrm>
          <a:off x="1483179" y="30126214"/>
          <a:ext cx="18430860" cy="627945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2</xdr:col>
      <xdr:colOff>159087</xdr:colOff>
      <xdr:row>117</xdr:row>
      <xdr:rowOff>136081</xdr:rowOff>
    </xdr:from>
    <xdr:to>
      <xdr:col>2</xdr:col>
      <xdr:colOff>1784580</xdr:colOff>
      <xdr:row>119</xdr:row>
      <xdr:rowOff>4761</xdr:rowOff>
    </xdr:to>
    <xdr:pic>
      <xdr:nvPicPr>
        <xdr:cNvPr id="36" name="Imagen 35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182" t="66389" r="14559" b="26389"/>
        <a:stretch/>
      </xdr:blipFill>
      <xdr:spPr>
        <a:xfrm>
          <a:off x="1683087" y="30330331"/>
          <a:ext cx="1627720" cy="249680"/>
        </a:xfrm>
        <a:prstGeom prst="rect">
          <a:avLst/>
        </a:prstGeom>
      </xdr:spPr>
    </xdr:pic>
    <xdr:clientData/>
  </xdr:twoCellAnchor>
  <xdr:twoCellAnchor>
    <xdr:from>
      <xdr:col>3</xdr:col>
      <xdr:colOff>68036</xdr:colOff>
      <xdr:row>117</xdr:row>
      <xdr:rowOff>54429</xdr:rowOff>
    </xdr:from>
    <xdr:to>
      <xdr:col>3</xdr:col>
      <xdr:colOff>68036</xdr:colOff>
      <xdr:row>119</xdr:row>
      <xdr:rowOff>95250</xdr:rowOff>
    </xdr:to>
    <xdr:cxnSp macro="">
      <xdr:nvCxnSpPr>
        <xdr:cNvPr id="38" name="Conector recto 37"/>
        <xdr:cNvCxnSpPr/>
      </xdr:nvCxnSpPr>
      <xdr:spPr>
        <a:xfrm>
          <a:off x="3510643" y="30248679"/>
          <a:ext cx="0" cy="421821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149679</xdr:colOff>
      <xdr:row>31</xdr:row>
      <xdr:rowOff>204107</xdr:rowOff>
    </xdr:from>
    <xdr:to>
      <xdr:col>19</xdr:col>
      <xdr:colOff>303215</xdr:colOff>
      <xdr:row>31</xdr:row>
      <xdr:rowOff>204107</xdr:rowOff>
    </xdr:to>
    <xdr:cxnSp macro="">
      <xdr:nvCxnSpPr>
        <xdr:cNvPr id="44" name="Conector recto 43"/>
        <xdr:cNvCxnSpPr/>
      </xdr:nvCxnSpPr>
      <xdr:spPr>
        <a:xfrm flipV="1">
          <a:off x="149679" y="6327321"/>
          <a:ext cx="20088000" cy="0"/>
        </a:xfrm>
        <a:prstGeom prst="line">
          <a:avLst/>
        </a:prstGeom>
        <a:ln w="28575">
          <a:solidFill>
            <a:srgbClr val="00206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149678</xdr:colOff>
      <xdr:row>44</xdr:row>
      <xdr:rowOff>149679</xdr:rowOff>
    </xdr:from>
    <xdr:to>
      <xdr:col>19</xdr:col>
      <xdr:colOff>303214</xdr:colOff>
      <xdr:row>44</xdr:row>
      <xdr:rowOff>149679</xdr:rowOff>
    </xdr:to>
    <xdr:cxnSp macro="">
      <xdr:nvCxnSpPr>
        <xdr:cNvPr id="45" name="Conector recto 44"/>
        <xdr:cNvCxnSpPr/>
      </xdr:nvCxnSpPr>
      <xdr:spPr>
        <a:xfrm flipV="1">
          <a:off x="149678" y="9851572"/>
          <a:ext cx="19162715" cy="0"/>
        </a:xfrm>
        <a:prstGeom prst="line">
          <a:avLst/>
        </a:prstGeom>
        <a:ln w="28575">
          <a:solidFill>
            <a:srgbClr val="00206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122465</xdr:colOff>
      <xdr:row>62</xdr:row>
      <xdr:rowOff>0</xdr:rowOff>
    </xdr:from>
    <xdr:to>
      <xdr:col>19</xdr:col>
      <xdr:colOff>276001</xdr:colOff>
      <xdr:row>62</xdr:row>
      <xdr:rowOff>0</xdr:rowOff>
    </xdr:to>
    <xdr:cxnSp macro="">
      <xdr:nvCxnSpPr>
        <xdr:cNvPr id="46" name="Conector recto 45"/>
        <xdr:cNvCxnSpPr/>
      </xdr:nvCxnSpPr>
      <xdr:spPr>
        <a:xfrm flipV="1">
          <a:off x="122465" y="18353562"/>
          <a:ext cx="24883900" cy="0"/>
        </a:xfrm>
        <a:prstGeom prst="line">
          <a:avLst/>
        </a:prstGeom>
        <a:ln w="28575">
          <a:solidFill>
            <a:srgbClr val="00206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163285</xdr:colOff>
      <xdr:row>62</xdr:row>
      <xdr:rowOff>27215</xdr:rowOff>
    </xdr:from>
    <xdr:to>
      <xdr:col>19</xdr:col>
      <xdr:colOff>316821</xdr:colOff>
      <xdr:row>62</xdr:row>
      <xdr:rowOff>27215</xdr:rowOff>
    </xdr:to>
    <xdr:cxnSp macro="">
      <xdr:nvCxnSpPr>
        <xdr:cNvPr id="47" name="Conector recto 46"/>
        <xdr:cNvCxnSpPr/>
      </xdr:nvCxnSpPr>
      <xdr:spPr>
        <a:xfrm flipV="1">
          <a:off x="163285" y="17471572"/>
          <a:ext cx="19162715" cy="0"/>
        </a:xfrm>
        <a:prstGeom prst="line">
          <a:avLst/>
        </a:prstGeom>
        <a:ln w="28575">
          <a:solidFill>
            <a:srgbClr val="00206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136071</xdr:colOff>
      <xdr:row>80</xdr:row>
      <xdr:rowOff>81643</xdr:rowOff>
    </xdr:from>
    <xdr:to>
      <xdr:col>19</xdr:col>
      <xdr:colOff>289607</xdr:colOff>
      <xdr:row>80</xdr:row>
      <xdr:rowOff>81643</xdr:rowOff>
    </xdr:to>
    <xdr:cxnSp macro="">
      <xdr:nvCxnSpPr>
        <xdr:cNvPr id="48" name="Conector recto 47"/>
        <xdr:cNvCxnSpPr/>
      </xdr:nvCxnSpPr>
      <xdr:spPr>
        <a:xfrm flipV="1">
          <a:off x="136071" y="21798643"/>
          <a:ext cx="19162715" cy="0"/>
        </a:xfrm>
        <a:prstGeom prst="line">
          <a:avLst/>
        </a:prstGeom>
        <a:ln w="28575">
          <a:solidFill>
            <a:srgbClr val="00206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176893</xdr:colOff>
      <xdr:row>99</xdr:row>
      <xdr:rowOff>136072</xdr:rowOff>
    </xdr:from>
    <xdr:to>
      <xdr:col>19</xdr:col>
      <xdr:colOff>330429</xdr:colOff>
      <xdr:row>99</xdr:row>
      <xdr:rowOff>136072</xdr:rowOff>
    </xdr:to>
    <xdr:cxnSp macro="">
      <xdr:nvCxnSpPr>
        <xdr:cNvPr id="49" name="Conector recto 48"/>
        <xdr:cNvCxnSpPr/>
      </xdr:nvCxnSpPr>
      <xdr:spPr>
        <a:xfrm flipV="1">
          <a:off x="176893" y="26193751"/>
          <a:ext cx="19162715" cy="0"/>
        </a:xfrm>
        <a:prstGeom prst="line">
          <a:avLst/>
        </a:prstGeom>
        <a:ln w="28575">
          <a:solidFill>
            <a:srgbClr val="00206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95351</xdr:colOff>
      <xdr:row>9</xdr:row>
      <xdr:rowOff>170408</xdr:rowOff>
    </xdr:from>
    <xdr:to>
      <xdr:col>3</xdr:col>
      <xdr:colOff>95352</xdr:colOff>
      <xdr:row>12</xdr:row>
      <xdr:rowOff>102474</xdr:rowOff>
    </xdr:to>
    <xdr:cxnSp macro="">
      <xdr:nvCxnSpPr>
        <xdr:cNvPr id="59" name="Conector recto 58"/>
        <xdr:cNvCxnSpPr/>
      </xdr:nvCxnSpPr>
      <xdr:spPr>
        <a:xfrm>
          <a:off x="4026578" y="1694408"/>
          <a:ext cx="1" cy="503566"/>
        </a:xfrm>
        <a:prstGeom prst="line">
          <a:avLst/>
        </a:prstGeom>
        <a:ln w="1270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68036</xdr:colOff>
      <xdr:row>10</xdr:row>
      <xdr:rowOff>40822</xdr:rowOff>
    </xdr:from>
    <xdr:to>
      <xdr:col>3</xdr:col>
      <xdr:colOff>68036</xdr:colOff>
      <xdr:row>12</xdr:row>
      <xdr:rowOff>81643</xdr:rowOff>
    </xdr:to>
    <xdr:cxnSp macro="">
      <xdr:nvCxnSpPr>
        <xdr:cNvPr id="62" name="Conector recto 61"/>
        <xdr:cNvCxnSpPr/>
      </xdr:nvCxnSpPr>
      <xdr:spPr>
        <a:xfrm>
          <a:off x="3999263" y="1755322"/>
          <a:ext cx="0" cy="421821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95351</xdr:colOff>
      <xdr:row>0</xdr:row>
      <xdr:rowOff>170408</xdr:rowOff>
    </xdr:from>
    <xdr:to>
      <xdr:col>3</xdr:col>
      <xdr:colOff>95352</xdr:colOff>
      <xdr:row>3</xdr:row>
      <xdr:rowOff>102474</xdr:rowOff>
    </xdr:to>
    <xdr:cxnSp macro="">
      <xdr:nvCxnSpPr>
        <xdr:cNvPr id="66" name="Conector recto 65"/>
        <xdr:cNvCxnSpPr/>
      </xdr:nvCxnSpPr>
      <xdr:spPr>
        <a:xfrm>
          <a:off x="4026578" y="1694408"/>
          <a:ext cx="1" cy="503566"/>
        </a:xfrm>
        <a:prstGeom prst="line">
          <a:avLst/>
        </a:prstGeom>
        <a:ln w="1270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20425</xdr:colOff>
      <xdr:row>0</xdr:row>
      <xdr:rowOff>134055</xdr:rowOff>
    </xdr:from>
    <xdr:to>
      <xdr:col>19</xdr:col>
      <xdr:colOff>40821</xdr:colOff>
      <xdr:row>4</xdr:row>
      <xdr:rowOff>0</xdr:rowOff>
    </xdr:to>
    <xdr:sp macro="" textlink="">
      <xdr:nvSpPr>
        <xdr:cNvPr id="67" name="Rectángulo redondeado 66"/>
        <xdr:cNvSpPr/>
      </xdr:nvSpPr>
      <xdr:spPr>
        <a:xfrm>
          <a:off x="1544425" y="1658055"/>
          <a:ext cx="18862578" cy="627945"/>
        </a:xfrm>
        <a:prstGeom prst="roundRect">
          <a:avLst/>
        </a:prstGeom>
        <a:solidFill>
          <a:srgbClr val="002060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oneCellAnchor>
    <xdr:from>
      <xdr:col>2</xdr:col>
      <xdr:colOff>220333</xdr:colOff>
      <xdr:row>1</xdr:row>
      <xdr:rowOff>147672</xdr:rowOff>
    </xdr:from>
    <xdr:ext cx="1627720" cy="249680"/>
    <xdr:pic>
      <xdr:nvPicPr>
        <xdr:cNvPr id="68" name="Imagen 67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182" t="66389" r="14559" b="26389"/>
        <a:stretch/>
      </xdr:blipFill>
      <xdr:spPr>
        <a:xfrm>
          <a:off x="1744333" y="1862172"/>
          <a:ext cx="1627720" cy="249680"/>
        </a:xfrm>
        <a:prstGeom prst="rect">
          <a:avLst/>
        </a:prstGeom>
      </xdr:spPr>
    </xdr:pic>
    <xdr:clientData/>
  </xdr:oneCellAnchor>
  <xdr:twoCellAnchor>
    <xdr:from>
      <xdr:col>3</xdr:col>
      <xdr:colOff>496661</xdr:colOff>
      <xdr:row>1</xdr:row>
      <xdr:rowOff>40822</xdr:rowOff>
    </xdr:from>
    <xdr:to>
      <xdr:col>3</xdr:col>
      <xdr:colOff>496661</xdr:colOff>
      <xdr:row>3</xdr:row>
      <xdr:rowOff>81643</xdr:rowOff>
    </xdr:to>
    <xdr:cxnSp macro="">
      <xdr:nvCxnSpPr>
        <xdr:cNvPr id="69" name="Conector recto 68"/>
        <xdr:cNvCxnSpPr/>
      </xdr:nvCxnSpPr>
      <xdr:spPr>
        <a:xfrm>
          <a:off x="3639911" y="231322"/>
          <a:ext cx="0" cy="421821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86591</xdr:colOff>
      <xdr:row>0</xdr:row>
      <xdr:rowOff>0</xdr:rowOff>
    </xdr:from>
    <xdr:to>
      <xdr:col>18</xdr:col>
      <xdr:colOff>1179491</xdr:colOff>
      <xdr:row>4</xdr:row>
      <xdr:rowOff>82571</xdr:rowOff>
    </xdr:to>
    <xdr:sp macro="" textlink="">
      <xdr:nvSpPr>
        <xdr:cNvPr id="70" name="Rectángulo redondeado 69"/>
        <xdr:cNvSpPr/>
      </xdr:nvSpPr>
      <xdr:spPr>
        <a:xfrm>
          <a:off x="12728864" y="0"/>
          <a:ext cx="11951400" cy="844571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es-CO" sz="2800" b="1"/>
            <a:t>Informes</a:t>
          </a:r>
          <a:r>
            <a:rPr lang="es-CO" sz="2800" b="1" baseline="0"/>
            <a:t> Completos en </a:t>
          </a:r>
          <a:r>
            <a:rPr lang="es-CO" sz="2800" b="1" u="sng"/>
            <a:t>www.andemos.org</a:t>
          </a:r>
        </a:p>
      </xdr:txBody>
    </xdr:sp>
    <xdr:clientData/>
  </xdr:twoCellAnchor>
  <xdr:twoCellAnchor>
    <xdr:from>
      <xdr:col>6</xdr:col>
      <xdr:colOff>1042923</xdr:colOff>
      <xdr:row>7</xdr:row>
      <xdr:rowOff>29685</xdr:rowOff>
    </xdr:from>
    <xdr:to>
      <xdr:col>12</xdr:col>
      <xdr:colOff>831273</xdr:colOff>
      <xdr:row>10</xdr:row>
      <xdr:rowOff>107372</xdr:rowOff>
    </xdr:to>
    <xdr:sp macro="" textlink="">
      <xdr:nvSpPr>
        <xdr:cNvPr id="71" name="Rectángulo redondeado 70"/>
        <xdr:cNvSpPr/>
      </xdr:nvSpPr>
      <xdr:spPr>
        <a:xfrm>
          <a:off x="9061241" y="2090549"/>
          <a:ext cx="7893259" cy="1134096"/>
        </a:xfrm>
        <a:prstGeom prst="roundRect">
          <a:avLst/>
        </a:prstGeom>
        <a:solidFill>
          <a:srgbClr val="00B0F0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2800" b="1"/>
            <a:t>INFORME SECTOR AUTOMOTOR</a:t>
          </a:r>
        </a:p>
        <a:p>
          <a:pPr algn="ctr"/>
          <a:r>
            <a:rPr lang="es-CO" sz="2800" b="1"/>
            <a:t>Primera entrega a Medios</a:t>
          </a:r>
          <a:r>
            <a:rPr lang="es-CO" sz="1100"/>
            <a:t> </a:t>
          </a:r>
        </a:p>
      </xdr:txBody>
    </xdr:sp>
    <xdr:clientData/>
  </xdr:twoCellAnchor>
  <xdr:twoCellAnchor editAs="oneCell">
    <xdr:from>
      <xdr:col>0</xdr:col>
      <xdr:colOff>103908</xdr:colOff>
      <xdr:row>0</xdr:row>
      <xdr:rowOff>103908</xdr:rowOff>
    </xdr:from>
    <xdr:to>
      <xdr:col>2</xdr:col>
      <xdr:colOff>1872</xdr:colOff>
      <xdr:row>7</xdr:row>
      <xdr:rowOff>153234</xdr:rowOff>
    </xdr:to>
    <xdr:pic>
      <xdr:nvPicPr>
        <xdr:cNvPr id="72" name="Imagen 7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08" y="103908"/>
          <a:ext cx="1421964" cy="2110190"/>
        </a:xfrm>
        <a:prstGeom prst="rect">
          <a:avLst/>
        </a:prstGeom>
      </xdr:spPr>
    </xdr:pic>
    <xdr:clientData/>
  </xdr:twoCellAnchor>
  <xdr:twoCellAnchor>
    <xdr:from>
      <xdr:col>9</xdr:col>
      <xdr:colOff>710909</xdr:colOff>
      <xdr:row>11</xdr:row>
      <xdr:rowOff>55417</xdr:rowOff>
    </xdr:from>
    <xdr:to>
      <xdr:col>11</xdr:col>
      <xdr:colOff>685800</xdr:colOff>
      <xdr:row>14</xdr:row>
      <xdr:rowOff>0</xdr:rowOff>
    </xdr:to>
    <xdr:sp macro="" textlink="">
      <xdr:nvSpPr>
        <xdr:cNvPr id="61" name="Rectángulo redondeado 60"/>
        <xdr:cNvSpPr/>
      </xdr:nvSpPr>
      <xdr:spPr>
        <a:xfrm>
          <a:off x="10883609" y="3293917"/>
          <a:ext cx="4203991" cy="744683"/>
        </a:xfrm>
        <a:prstGeom prst="roundRect">
          <a:avLst/>
        </a:prstGeom>
        <a:solidFill>
          <a:srgbClr val="00B050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3200" b="1" baseline="0"/>
            <a:t>ABRIL 2018</a:t>
          </a:r>
          <a:endParaRPr lang="es-CO" sz="3200" b="1"/>
        </a:p>
      </xdr:txBody>
    </xdr:sp>
    <xdr:clientData/>
  </xdr:twoCellAnchor>
  <xdr:twoCellAnchor>
    <xdr:from>
      <xdr:col>9</xdr:col>
      <xdr:colOff>51955</xdr:colOff>
      <xdr:row>18</xdr:row>
      <xdr:rowOff>190500</xdr:rowOff>
    </xdr:from>
    <xdr:to>
      <xdr:col>9</xdr:col>
      <xdr:colOff>1116556</xdr:colOff>
      <xdr:row>20</xdr:row>
      <xdr:rowOff>172841</xdr:rowOff>
    </xdr:to>
    <xdr:sp macro="" textlink="">
      <xdr:nvSpPr>
        <xdr:cNvPr id="75" name="Rectángulo redondeado 74"/>
        <xdr:cNvSpPr/>
      </xdr:nvSpPr>
      <xdr:spPr>
        <a:xfrm>
          <a:off x="10183091" y="5663045"/>
          <a:ext cx="1064601" cy="70970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2400" b="1">
              <a:solidFill>
                <a:srgbClr val="FF0000"/>
              </a:solidFill>
            </a:rPr>
            <a:t>-4,6%</a:t>
          </a:r>
          <a:endParaRPr lang="es-CO" sz="14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62</xdr:col>
      <xdr:colOff>312105</xdr:colOff>
      <xdr:row>52</xdr:row>
      <xdr:rowOff>233028</xdr:rowOff>
    </xdr:from>
    <xdr:to>
      <xdr:col>63</xdr:col>
      <xdr:colOff>187575</xdr:colOff>
      <xdr:row>54</xdr:row>
      <xdr:rowOff>54428</xdr:rowOff>
    </xdr:to>
    <xdr:pic>
      <xdr:nvPicPr>
        <xdr:cNvPr id="78" name="Imagen 7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1730998" y="15473028"/>
          <a:ext cx="637470" cy="365685"/>
        </a:xfrm>
        <a:prstGeom prst="rect">
          <a:avLst/>
        </a:prstGeom>
      </xdr:spPr>
    </xdr:pic>
    <xdr:clientData/>
  </xdr:twoCellAnchor>
  <xdr:oneCellAnchor>
    <xdr:from>
      <xdr:col>51</xdr:col>
      <xdr:colOff>575507</xdr:colOff>
      <xdr:row>52</xdr:row>
      <xdr:rowOff>204108</xdr:rowOff>
    </xdr:from>
    <xdr:ext cx="758191" cy="421821"/>
    <xdr:pic>
      <xdr:nvPicPr>
        <xdr:cNvPr id="79" name="Imagen 7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3612400" y="15444108"/>
          <a:ext cx="758191" cy="421821"/>
        </a:xfrm>
        <a:prstGeom prst="rect">
          <a:avLst/>
        </a:prstGeom>
      </xdr:spPr>
    </xdr:pic>
    <xdr:clientData/>
  </xdr:oneCellAnchor>
  <xdr:oneCellAnchor>
    <xdr:from>
      <xdr:col>54</xdr:col>
      <xdr:colOff>175416</xdr:colOff>
      <xdr:row>52</xdr:row>
      <xdr:rowOff>187256</xdr:rowOff>
    </xdr:from>
    <xdr:ext cx="518548" cy="429234"/>
    <xdr:pic>
      <xdr:nvPicPr>
        <xdr:cNvPr id="80" name="Imagen 7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5498309" y="15427256"/>
          <a:ext cx="518548" cy="429234"/>
        </a:xfrm>
        <a:prstGeom prst="rect">
          <a:avLst/>
        </a:prstGeom>
      </xdr:spPr>
    </xdr:pic>
    <xdr:clientData/>
  </xdr:oneCellAnchor>
  <xdr:oneCellAnchor>
    <xdr:from>
      <xdr:col>56</xdr:col>
      <xdr:colOff>387015</xdr:colOff>
      <xdr:row>52</xdr:row>
      <xdr:rowOff>228085</xdr:rowOff>
    </xdr:from>
    <xdr:ext cx="619914" cy="330788"/>
    <xdr:pic>
      <xdr:nvPicPr>
        <xdr:cNvPr id="81" name="Imagen 8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7233908" y="15468085"/>
          <a:ext cx="619914" cy="330788"/>
        </a:xfrm>
        <a:prstGeom prst="rect">
          <a:avLst/>
        </a:prstGeom>
      </xdr:spPr>
    </xdr:pic>
    <xdr:clientData/>
  </xdr:oneCellAnchor>
  <xdr:oneCellAnchor>
    <xdr:from>
      <xdr:col>58</xdr:col>
      <xdr:colOff>585107</xdr:colOff>
      <xdr:row>52</xdr:row>
      <xdr:rowOff>223376</xdr:rowOff>
    </xdr:from>
    <xdr:ext cx="816429" cy="321630"/>
    <xdr:pic>
      <xdr:nvPicPr>
        <xdr:cNvPr id="82" name="Imagen 81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8956000" y="15463376"/>
          <a:ext cx="816429" cy="321630"/>
        </a:xfrm>
        <a:prstGeom prst="rect">
          <a:avLst/>
        </a:prstGeom>
      </xdr:spPr>
    </xdr:pic>
    <xdr:clientData/>
  </xdr:oneCellAnchor>
  <xdr:oneCellAnchor>
    <xdr:from>
      <xdr:col>60</xdr:col>
      <xdr:colOff>100690</xdr:colOff>
      <xdr:row>52</xdr:row>
      <xdr:rowOff>172978</xdr:rowOff>
    </xdr:from>
    <xdr:ext cx="511631" cy="482247"/>
    <xdr:pic>
      <xdr:nvPicPr>
        <xdr:cNvPr id="83" name="Imagen 82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9995583" y="15412978"/>
          <a:ext cx="511631" cy="482247"/>
        </a:xfrm>
        <a:prstGeom prst="rect">
          <a:avLst/>
        </a:prstGeom>
      </xdr:spPr>
    </xdr:pic>
    <xdr:clientData/>
  </xdr:oneCellAnchor>
  <xdr:oneCellAnchor>
    <xdr:from>
      <xdr:col>57</xdr:col>
      <xdr:colOff>546806</xdr:colOff>
      <xdr:row>52</xdr:row>
      <xdr:rowOff>171095</xdr:rowOff>
    </xdr:from>
    <xdr:ext cx="582588" cy="477058"/>
    <xdr:pic>
      <xdr:nvPicPr>
        <xdr:cNvPr id="85" name="Imagen 84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8155699" y="15411095"/>
          <a:ext cx="582588" cy="477058"/>
        </a:xfrm>
        <a:prstGeom prst="rect">
          <a:avLst/>
        </a:prstGeom>
      </xdr:spPr>
    </xdr:pic>
    <xdr:clientData/>
  </xdr:oneCellAnchor>
  <xdr:oneCellAnchor>
    <xdr:from>
      <xdr:col>53</xdr:col>
      <xdr:colOff>114833</xdr:colOff>
      <xdr:row>52</xdr:row>
      <xdr:rowOff>170888</xdr:rowOff>
    </xdr:from>
    <xdr:ext cx="375025" cy="411135"/>
    <xdr:pic>
      <xdr:nvPicPr>
        <xdr:cNvPr id="86" name="Imagen 85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4675726" y="15410888"/>
          <a:ext cx="375025" cy="411135"/>
        </a:xfrm>
        <a:prstGeom prst="rect">
          <a:avLst/>
        </a:prstGeom>
      </xdr:spPr>
    </xdr:pic>
    <xdr:clientData/>
  </xdr:oneCellAnchor>
  <xdr:oneCellAnchor>
    <xdr:from>
      <xdr:col>55</xdr:col>
      <xdr:colOff>377158</xdr:colOff>
      <xdr:row>52</xdr:row>
      <xdr:rowOff>220721</xdr:rowOff>
    </xdr:from>
    <xdr:ext cx="452878" cy="364385"/>
    <xdr:pic>
      <xdr:nvPicPr>
        <xdr:cNvPr id="87" name="Imagen 86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6462051" y="15460721"/>
          <a:ext cx="452878" cy="364385"/>
        </a:xfrm>
        <a:prstGeom prst="rect">
          <a:avLst/>
        </a:prstGeom>
      </xdr:spPr>
    </xdr:pic>
    <xdr:clientData/>
  </xdr:oneCellAnchor>
  <xdr:oneCellAnchor>
    <xdr:from>
      <xdr:col>51</xdr:col>
      <xdr:colOff>0</xdr:colOff>
      <xdr:row>52</xdr:row>
      <xdr:rowOff>204108</xdr:rowOff>
    </xdr:from>
    <xdr:ext cx="611447" cy="421821"/>
    <xdr:pic>
      <xdr:nvPicPr>
        <xdr:cNvPr id="88" name="Imagen 87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3483455" y="15270926"/>
          <a:ext cx="611447" cy="421821"/>
        </a:xfrm>
        <a:prstGeom prst="rect">
          <a:avLst/>
        </a:prstGeom>
      </xdr:spPr>
    </xdr:pic>
    <xdr:clientData/>
  </xdr:oneCellAnchor>
  <xdr:twoCellAnchor>
    <xdr:from>
      <xdr:col>9</xdr:col>
      <xdr:colOff>415636</xdr:colOff>
      <xdr:row>18</xdr:row>
      <xdr:rowOff>173182</xdr:rowOff>
    </xdr:from>
    <xdr:to>
      <xdr:col>10</xdr:col>
      <xdr:colOff>250646</xdr:colOff>
      <xdr:row>20</xdr:row>
      <xdr:rowOff>155523</xdr:rowOff>
    </xdr:to>
    <xdr:sp macro="" textlink="">
      <xdr:nvSpPr>
        <xdr:cNvPr id="50" name="Rectángulo redondeado 49"/>
        <xdr:cNvSpPr/>
      </xdr:nvSpPr>
      <xdr:spPr>
        <a:xfrm>
          <a:off x="10546772" y="5645727"/>
          <a:ext cx="2346147" cy="70970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2400" b="1">
              <a:solidFill>
                <a:srgbClr val="00B050"/>
              </a:solidFill>
            </a:rPr>
            <a:t>2,2%</a:t>
          </a:r>
          <a:endParaRPr lang="es-CO" sz="1400" b="1">
            <a:solidFill>
              <a:srgbClr val="00B050"/>
            </a:solidFill>
          </a:endParaRPr>
        </a:p>
      </xdr:txBody>
    </xdr:sp>
    <xdr:clientData/>
  </xdr:twoCellAnchor>
  <xdr:twoCellAnchor>
    <xdr:from>
      <xdr:col>9</xdr:col>
      <xdr:colOff>755819</xdr:colOff>
      <xdr:row>100</xdr:row>
      <xdr:rowOff>438156</xdr:rowOff>
    </xdr:from>
    <xdr:to>
      <xdr:col>10</xdr:col>
      <xdr:colOff>538105</xdr:colOff>
      <xdr:row>102</xdr:row>
      <xdr:rowOff>143749</xdr:rowOff>
    </xdr:to>
    <xdr:sp macro="" textlink="">
      <xdr:nvSpPr>
        <xdr:cNvPr id="51" name="Rectángulo redondeado 50"/>
        <xdr:cNvSpPr/>
      </xdr:nvSpPr>
      <xdr:spPr>
        <a:xfrm>
          <a:off x="10886955" y="29428792"/>
          <a:ext cx="2293423" cy="467593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2000" b="1">
              <a:solidFill>
                <a:schemeClr val="accent6"/>
              </a:solidFill>
            </a:rPr>
            <a:t>7,1%</a:t>
          </a:r>
          <a:endParaRPr lang="es-CO" sz="1200" b="1">
            <a:solidFill>
              <a:schemeClr val="accent6"/>
            </a:solidFill>
          </a:endParaRPr>
        </a:p>
      </xdr:txBody>
    </xdr:sp>
    <xdr:clientData/>
  </xdr:twoCellAnchor>
  <xdr:twoCellAnchor editAs="oneCell">
    <xdr:from>
      <xdr:col>6</xdr:col>
      <xdr:colOff>1056408</xdr:colOff>
      <xdr:row>4</xdr:row>
      <xdr:rowOff>51954</xdr:rowOff>
    </xdr:from>
    <xdr:to>
      <xdr:col>12</xdr:col>
      <xdr:colOff>853786</xdr:colOff>
      <xdr:row>6</xdr:row>
      <xdr:rowOff>414910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4726" y="813954"/>
          <a:ext cx="7902287" cy="1228865"/>
        </a:xfrm>
        <a:prstGeom prst="rect">
          <a:avLst/>
        </a:prstGeom>
      </xdr:spPr>
    </xdr:pic>
    <xdr:clientData/>
  </xdr:twoCellAnchor>
  <xdr:twoCellAnchor>
    <xdr:from>
      <xdr:col>9</xdr:col>
      <xdr:colOff>1381990</xdr:colOff>
      <xdr:row>18</xdr:row>
      <xdr:rowOff>169718</xdr:rowOff>
    </xdr:from>
    <xdr:to>
      <xdr:col>10</xdr:col>
      <xdr:colOff>1217000</xdr:colOff>
      <xdr:row>20</xdr:row>
      <xdr:rowOff>152059</xdr:rowOff>
    </xdr:to>
    <xdr:sp macro="" textlink="">
      <xdr:nvSpPr>
        <xdr:cNvPr id="52" name="Rectángulo redondeado 51"/>
        <xdr:cNvSpPr/>
      </xdr:nvSpPr>
      <xdr:spPr>
        <a:xfrm>
          <a:off x="11513126" y="5642263"/>
          <a:ext cx="2346147" cy="70970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2400" b="1">
              <a:solidFill>
                <a:srgbClr val="FF0000"/>
              </a:solidFill>
            </a:rPr>
            <a:t>-7,0%</a:t>
          </a:r>
          <a:endParaRPr lang="es-CO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1756810</xdr:colOff>
      <xdr:row>100</xdr:row>
      <xdr:rowOff>452011</xdr:rowOff>
    </xdr:from>
    <xdr:to>
      <xdr:col>10</xdr:col>
      <xdr:colOff>1539096</xdr:colOff>
      <xdr:row>102</xdr:row>
      <xdr:rowOff>157604</xdr:rowOff>
    </xdr:to>
    <xdr:sp macro="" textlink="">
      <xdr:nvSpPr>
        <xdr:cNvPr id="53" name="Rectángulo redondeado 52"/>
        <xdr:cNvSpPr/>
      </xdr:nvSpPr>
      <xdr:spPr>
        <a:xfrm>
          <a:off x="11887946" y="29442647"/>
          <a:ext cx="2293423" cy="467593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2000" b="1">
              <a:solidFill>
                <a:srgbClr val="FF0000"/>
              </a:solidFill>
            </a:rPr>
            <a:t>-8,4%</a:t>
          </a:r>
          <a:endParaRPr lang="es-CO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2386444</xdr:colOff>
      <xdr:row>18</xdr:row>
      <xdr:rowOff>169719</xdr:rowOff>
    </xdr:from>
    <xdr:to>
      <xdr:col>11</xdr:col>
      <xdr:colOff>524272</xdr:colOff>
      <xdr:row>20</xdr:row>
      <xdr:rowOff>152060</xdr:rowOff>
    </xdr:to>
    <xdr:sp macro="" textlink="">
      <xdr:nvSpPr>
        <xdr:cNvPr id="54" name="Rectángulo redondeado 53"/>
        <xdr:cNvSpPr/>
      </xdr:nvSpPr>
      <xdr:spPr>
        <a:xfrm>
          <a:off x="12517580" y="5642264"/>
          <a:ext cx="2346147" cy="70970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2400" b="1">
              <a:solidFill>
                <a:srgbClr val="00B050"/>
              </a:solidFill>
            </a:rPr>
            <a:t>18,2%</a:t>
          </a:r>
          <a:endParaRPr lang="es-CO" sz="1400" b="1">
            <a:solidFill>
              <a:srgbClr val="00B050"/>
            </a:solidFill>
          </a:endParaRPr>
        </a:p>
      </xdr:txBody>
    </xdr:sp>
    <xdr:clientData/>
  </xdr:twoCellAnchor>
  <xdr:twoCellAnchor>
    <xdr:from>
      <xdr:col>10</xdr:col>
      <xdr:colOff>322863</xdr:colOff>
      <xdr:row>100</xdr:row>
      <xdr:rowOff>455472</xdr:rowOff>
    </xdr:from>
    <xdr:to>
      <xdr:col>11</xdr:col>
      <xdr:colOff>919104</xdr:colOff>
      <xdr:row>102</xdr:row>
      <xdr:rowOff>161065</xdr:rowOff>
    </xdr:to>
    <xdr:sp macro="" textlink="">
      <xdr:nvSpPr>
        <xdr:cNvPr id="55" name="Rectángulo redondeado 54"/>
        <xdr:cNvSpPr/>
      </xdr:nvSpPr>
      <xdr:spPr>
        <a:xfrm>
          <a:off x="12965136" y="30156154"/>
          <a:ext cx="2293423" cy="467593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2000" b="1">
              <a:solidFill>
                <a:schemeClr val="accent6"/>
              </a:solidFill>
            </a:rPr>
            <a:t>31,6%</a:t>
          </a:r>
          <a:endParaRPr lang="es-CO" sz="1200" b="1">
            <a:solidFill>
              <a:schemeClr val="accent6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0.83925</cdr:x>
      <cdr:y>0.17969</cdr:y>
    </cdr:from>
    <cdr:to>
      <cdr:x>0.98649</cdr:x>
      <cdr:y>0.44413</cdr:y>
    </cdr:to>
    <cdr:sp macro="" textlink="">
      <cdr:nvSpPr>
        <cdr:cNvPr id="3" name="Rectángulo redondeado 2"/>
        <cdr:cNvSpPr/>
      </cdr:nvSpPr>
      <cdr:spPr>
        <a:xfrm xmlns:a="http://schemas.openxmlformats.org/drawingml/2006/main">
          <a:off x="9854246" y="645722"/>
          <a:ext cx="1728851" cy="950269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CO" sz="2400" b="1">
              <a:solidFill>
                <a:srgbClr val="002060"/>
              </a:solidFill>
            </a:rPr>
            <a:t>Variación</a:t>
          </a:r>
          <a:r>
            <a:rPr lang="es-CO" sz="2400" b="1" baseline="0">
              <a:solidFill>
                <a:srgbClr val="002060"/>
              </a:solidFill>
            </a:rPr>
            <a:t> Acumulada</a:t>
          </a:r>
          <a:endParaRPr lang="es-CO" sz="2400" b="1">
            <a:solidFill>
              <a:srgbClr val="00206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21"/>
  <sheetViews>
    <sheetView showGridLines="0" tabSelected="1" zoomScale="55" zoomScaleNormal="55" zoomScaleSheetLayoutView="40" zoomScalePageLayoutView="25" workbookViewId="0">
      <selection activeCell="G22" sqref="G22"/>
    </sheetView>
  </sheetViews>
  <sheetFormatPr baseColWidth="10" defaultRowHeight="15" x14ac:dyDescent="0.25"/>
  <cols>
    <col min="1" max="2" width="11.42578125" style="74"/>
    <col min="3" max="3" width="32.85546875" style="74" customWidth="1"/>
    <col min="4" max="4" width="23.85546875" style="74" customWidth="1"/>
    <col min="5" max="5" width="22" style="74" customWidth="1"/>
    <col min="6" max="6" width="18.42578125" style="74" customWidth="1"/>
    <col min="7" max="7" width="18.5703125" style="74" customWidth="1"/>
    <col min="8" max="8" width="3.5703125" style="74" customWidth="1"/>
    <col min="9" max="9" width="9.42578125" style="74" customWidth="1"/>
    <col min="10" max="10" width="37.5703125" style="74" customWidth="1"/>
    <col min="11" max="11" width="25.42578125" style="74" customWidth="1"/>
    <col min="12" max="12" width="26.7109375" style="74" customWidth="1"/>
    <col min="13" max="14" width="18.42578125" style="74" customWidth="1"/>
    <col min="15" max="15" width="28.28515625" style="74" customWidth="1"/>
    <col min="16" max="19" width="18.42578125" style="74" customWidth="1"/>
    <col min="20" max="20" width="4.28515625" style="74" customWidth="1"/>
    <col min="21" max="16384" width="11.42578125" style="74"/>
  </cols>
  <sheetData>
    <row r="1" spans="1:54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54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54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54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1:54" ht="33.75" x14ac:dyDescent="0.5">
      <c r="A5"/>
      <c r="B5"/>
      <c r="C5" s="4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54" ht="33.75" x14ac:dyDescent="0.5">
      <c r="A6"/>
      <c r="B6"/>
      <c r="C6" s="4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1:54" ht="33.75" x14ac:dyDescent="0.5">
      <c r="A7"/>
      <c r="B7"/>
      <c r="C7" s="4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BB7" s="75"/>
    </row>
    <row r="8" spans="1:54" ht="33.75" x14ac:dyDescent="0.5">
      <c r="A8"/>
      <c r="B8"/>
      <c r="C8" s="58"/>
      <c r="D8" s="5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1:54" ht="33.75" x14ac:dyDescent="0.5">
      <c r="A9"/>
      <c r="B9"/>
      <c r="C9" s="58"/>
      <c r="D9" s="58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1:54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54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54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54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54" ht="33.75" x14ac:dyDescent="0.5">
      <c r="A14"/>
      <c r="B14"/>
      <c r="C14" s="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54" ht="33.75" x14ac:dyDescent="0.5">
      <c r="A15"/>
      <c r="B15"/>
      <c r="C15" s="4" t="s">
        <v>64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54" x14ac:dyDescent="0.25">
      <c r="A16"/>
      <c r="B16"/>
      <c r="C16"/>
      <c r="D16" s="2"/>
      <c r="E16"/>
      <c r="F16"/>
      <c r="G16"/>
      <c r="H16" s="2"/>
      <c r="I16"/>
      <c r="J16"/>
      <c r="K16"/>
      <c r="L16"/>
      <c r="M16"/>
      <c r="N16"/>
      <c r="O16"/>
      <c r="P16"/>
      <c r="Q16"/>
      <c r="R16"/>
      <c r="S16"/>
      <c r="T16"/>
    </row>
    <row r="17" spans="1:54" ht="33.75" customHeight="1" x14ac:dyDescent="0.25">
      <c r="A17"/>
      <c r="B17"/>
      <c r="C17" s="82" t="s">
        <v>25</v>
      </c>
      <c r="D17" s="83"/>
      <c r="E17" s="83"/>
      <c r="F17" s="84"/>
      <c r="G17"/>
      <c r="H17" s="2"/>
      <c r="I17" s="2"/>
      <c r="J17"/>
      <c r="K17"/>
      <c r="L17"/>
      <c r="M17"/>
      <c r="N17"/>
      <c r="O17"/>
      <c r="P17"/>
      <c r="Q17"/>
      <c r="R17"/>
      <c r="S17"/>
      <c r="T17"/>
    </row>
    <row r="18" spans="1:54" ht="23.25" customHeight="1" x14ac:dyDescent="0.25">
      <c r="A18"/>
      <c r="B18"/>
      <c r="C18" s="9" t="s">
        <v>1</v>
      </c>
      <c r="D18" s="7">
        <v>2017</v>
      </c>
      <c r="E18" s="7">
        <v>2018</v>
      </c>
      <c r="F18" s="8" t="s">
        <v>13</v>
      </c>
      <c r="G18"/>
      <c r="H18" s="2"/>
      <c r="I18" s="2"/>
      <c r="J18"/>
      <c r="K18"/>
      <c r="L18"/>
      <c r="M18"/>
      <c r="N18"/>
      <c r="O18"/>
      <c r="P18"/>
      <c r="Q18"/>
      <c r="R18"/>
      <c r="S18"/>
      <c r="T18"/>
    </row>
    <row r="19" spans="1:54" ht="28.5" x14ac:dyDescent="0.45">
      <c r="A19"/>
      <c r="B19"/>
      <c r="C19" s="18" t="s">
        <v>27</v>
      </c>
      <c r="D19" s="64">
        <v>17237</v>
      </c>
      <c r="E19" s="64">
        <v>16447</v>
      </c>
      <c r="F19" s="68">
        <f t="shared" ref="F19:F22" si="0">+E19/D19-1</f>
        <v>-4.5831641236874221E-2</v>
      </c>
      <c r="G19"/>
      <c r="H19" s="2"/>
      <c r="I19" s="2"/>
      <c r="J19"/>
      <c r="K19"/>
      <c r="L19"/>
      <c r="M19"/>
      <c r="N19"/>
      <c r="O19"/>
      <c r="P19"/>
      <c r="Q19"/>
      <c r="R19"/>
      <c r="S19"/>
      <c r="T19"/>
    </row>
    <row r="20" spans="1:54" ht="28.5" x14ac:dyDescent="0.45">
      <c r="A20"/>
      <c r="B20"/>
      <c r="C20" s="18" t="s">
        <v>44</v>
      </c>
      <c r="D20" s="65">
        <v>17956</v>
      </c>
      <c r="E20" s="65">
        <v>18350</v>
      </c>
      <c r="F20" s="69">
        <f t="shared" si="0"/>
        <v>2.1942526175094734E-2</v>
      </c>
      <c r="G20"/>
      <c r="H20" s="2"/>
      <c r="I20" s="2"/>
      <c r="J20"/>
      <c r="K20"/>
      <c r="L20"/>
      <c r="M20"/>
      <c r="N20"/>
      <c r="O20"/>
      <c r="P20"/>
      <c r="Q20"/>
      <c r="R20"/>
      <c r="S20"/>
      <c r="T20"/>
    </row>
    <row r="21" spans="1:54" ht="28.5" x14ac:dyDescent="0.45">
      <c r="A21"/>
      <c r="B21"/>
      <c r="C21" s="18" t="s">
        <v>45</v>
      </c>
      <c r="D21" s="65">
        <v>21049</v>
      </c>
      <c r="E21" s="65">
        <v>19572</v>
      </c>
      <c r="F21" s="68">
        <f t="shared" si="0"/>
        <v>-7.0169604256734242E-2</v>
      </c>
      <c r="G21"/>
      <c r="H21" s="2"/>
      <c r="I21" s="2"/>
      <c r="J21"/>
      <c r="K21"/>
      <c r="L21"/>
      <c r="M21"/>
      <c r="N21"/>
      <c r="O21"/>
      <c r="P21"/>
      <c r="Q21"/>
      <c r="R21"/>
      <c r="S21"/>
      <c r="T21"/>
    </row>
    <row r="22" spans="1:54" ht="28.5" x14ac:dyDescent="0.45">
      <c r="A22"/>
      <c r="B22"/>
      <c r="C22" s="18" t="s">
        <v>47</v>
      </c>
      <c r="D22" s="65">
        <v>17098</v>
      </c>
      <c r="E22" s="65">
        <v>20209</v>
      </c>
      <c r="F22" s="69">
        <f t="shared" si="0"/>
        <v>0.18195110539244364</v>
      </c>
      <c r="G22"/>
      <c r="H22" s="2"/>
      <c r="I22" s="2"/>
      <c r="J22"/>
      <c r="K22"/>
      <c r="L22"/>
      <c r="M22"/>
      <c r="N22"/>
      <c r="O22"/>
      <c r="P22"/>
      <c r="Q22"/>
      <c r="R22"/>
      <c r="S22"/>
      <c r="T22"/>
    </row>
    <row r="23" spans="1:54" ht="26.25" x14ac:dyDescent="0.4">
      <c r="A23"/>
      <c r="B23"/>
      <c r="C23" s="18" t="s">
        <v>48</v>
      </c>
      <c r="D23" s="65"/>
      <c r="E23" s="65"/>
      <c r="F23" s="37"/>
      <c r="G23"/>
      <c r="H23" s="2"/>
      <c r="I23" s="2"/>
      <c r="J23"/>
      <c r="K23"/>
      <c r="L23"/>
      <c r="M23"/>
      <c r="N23"/>
      <c r="O23"/>
      <c r="P23"/>
      <c r="Q23"/>
      <c r="R23"/>
      <c r="S23"/>
      <c r="T23"/>
    </row>
    <row r="24" spans="1:54" ht="26.25" x14ac:dyDescent="0.4">
      <c r="A24"/>
      <c r="B24"/>
      <c r="C24" s="18" t="s">
        <v>49</v>
      </c>
      <c r="D24" s="65"/>
      <c r="E24" s="65"/>
      <c r="F24" s="37"/>
      <c r="G24" s="1"/>
      <c r="H24" s="10"/>
      <c r="I24" s="10"/>
      <c r="J24"/>
      <c r="K24"/>
      <c r="L24"/>
      <c r="M24"/>
      <c r="N24"/>
      <c r="O24"/>
      <c r="P24"/>
      <c r="Q24"/>
      <c r="R24"/>
      <c r="S24"/>
      <c r="T24"/>
    </row>
    <row r="25" spans="1:54" ht="26.25" x14ac:dyDescent="0.4">
      <c r="A25"/>
      <c r="B25"/>
      <c r="C25" s="18" t="s">
        <v>50</v>
      </c>
      <c r="D25" s="65"/>
      <c r="E25" s="65"/>
      <c r="F25" s="37"/>
      <c r="G25"/>
      <c r="H25" s="2"/>
      <c r="I25" s="2"/>
      <c r="J25"/>
      <c r="K25"/>
      <c r="L25"/>
      <c r="M25"/>
      <c r="N25"/>
      <c r="O25"/>
      <c r="P25"/>
      <c r="Q25"/>
      <c r="R25"/>
      <c r="S25"/>
      <c r="T25"/>
    </row>
    <row r="26" spans="1:54" ht="26.25" x14ac:dyDescent="0.4">
      <c r="A26"/>
      <c r="B26"/>
      <c r="C26" s="18" t="s">
        <v>51</v>
      </c>
      <c r="D26" s="65"/>
      <c r="E26" s="65"/>
      <c r="F26" s="37"/>
      <c r="G26"/>
      <c r="H26" s="2"/>
      <c r="I26" s="2"/>
      <c r="J26"/>
      <c r="K26"/>
      <c r="L26"/>
      <c r="M26"/>
      <c r="N26"/>
      <c r="O26"/>
      <c r="P26"/>
      <c r="Q26"/>
      <c r="R26"/>
      <c r="S26"/>
      <c r="T26"/>
    </row>
    <row r="27" spans="1:54" ht="26.25" x14ac:dyDescent="0.4">
      <c r="A27"/>
      <c r="B27"/>
      <c r="C27" s="18" t="s">
        <v>54</v>
      </c>
      <c r="D27" s="65"/>
      <c r="E27" s="65"/>
      <c r="F27" s="37"/>
      <c r="G27"/>
      <c r="H27" s="2"/>
      <c r="I27" s="2"/>
      <c r="J27"/>
      <c r="K27"/>
      <c r="L27"/>
      <c r="M27"/>
      <c r="N27"/>
      <c r="O27"/>
      <c r="P27"/>
      <c r="Q27"/>
      <c r="R27"/>
      <c r="S27"/>
      <c r="T27"/>
    </row>
    <row r="28" spans="1:54" ht="26.25" x14ac:dyDescent="0.4">
      <c r="A28"/>
      <c r="B28"/>
      <c r="C28" s="18" t="s">
        <v>56</v>
      </c>
      <c r="D28" s="65"/>
      <c r="E28" s="65"/>
      <c r="F28" s="59"/>
      <c r="G28"/>
      <c r="H28" s="2"/>
      <c r="I28" s="2"/>
      <c r="J28"/>
      <c r="K28"/>
      <c r="L28"/>
      <c r="M28"/>
      <c r="N28"/>
      <c r="O28"/>
      <c r="P28"/>
      <c r="Q28"/>
      <c r="R28"/>
      <c r="S28"/>
      <c r="T28"/>
    </row>
    <row r="29" spans="1:54" ht="26.25" x14ac:dyDescent="0.4">
      <c r="A29"/>
      <c r="B29"/>
      <c r="C29" s="18" t="s">
        <v>57</v>
      </c>
      <c r="D29" s="65"/>
      <c r="E29" s="65"/>
      <c r="F29" s="59"/>
      <c r="G29"/>
      <c r="H29" s="2"/>
      <c r="I29" s="2"/>
      <c r="J29"/>
      <c r="K29"/>
      <c r="L29"/>
      <c r="M29"/>
      <c r="N29"/>
      <c r="O29"/>
      <c r="P29"/>
      <c r="Q29"/>
      <c r="R29"/>
      <c r="S29"/>
      <c r="T29"/>
    </row>
    <row r="30" spans="1:54" ht="28.5" x14ac:dyDescent="0.45">
      <c r="A30"/>
      <c r="B30"/>
      <c r="C30" s="18" t="s">
        <v>58</v>
      </c>
      <c r="D30" s="19"/>
      <c r="E30" s="60"/>
      <c r="F30" s="61"/>
      <c r="G30"/>
      <c r="H30" s="2"/>
      <c r="I30" s="2"/>
      <c r="J30"/>
      <c r="K30"/>
      <c r="L30"/>
      <c r="M30"/>
      <c r="N30"/>
      <c r="O30"/>
      <c r="P30"/>
      <c r="Q30"/>
      <c r="R30"/>
      <c r="S30"/>
      <c r="T30"/>
    </row>
    <row r="31" spans="1:54" ht="26.25" x14ac:dyDescent="0.4">
      <c r="A31"/>
      <c r="B31"/>
      <c r="C31" s="30" t="s">
        <v>0</v>
      </c>
      <c r="D31" s="31">
        <f>+SUM(D19:D30)</f>
        <v>73340</v>
      </c>
      <c r="E31" s="31">
        <f>+SUM(E19:E30)</f>
        <v>74578</v>
      </c>
      <c r="F31" s="91">
        <f t="shared" ref="F31" si="1">+E31/D31-1</f>
        <v>1.6880283610580804E-2</v>
      </c>
      <c r="G31"/>
      <c r="H31" s="2"/>
      <c r="I31" s="2"/>
      <c r="J31"/>
      <c r="K31"/>
      <c r="L31"/>
      <c r="M31"/>
      <c r="N31"/>
      <c r="O31"/>
      <c r="P31"/>
      <c r="Q31"/>
      <c r="R31"/>
      <c r="S31"/>
      <c r="T31"/>
      <c r="BB31" s="76"/>
    </row>
    <row r="32" spans="1:54" ht="58.5" customHeight="1" x14ac:dyDescent="0.45">
      <c r="A32"/>
      <c r="B32"/>
      <c r="C32" s="73" t="s">
        <v>70</v>
      </c>
      <c r="D32"/>
      <c r="E32"/>
      <c r="F32"/>
      <c r="G32"/>
      <c r="H32" s="2"/>
      <c r="I32" s="2"/>
      <c r="J32" s="73" t="s">
        <v>71</v>
      </c>
      <c r="K32" s="2"/>
      <c r="L32" s="2"/>
      <c r="M32" s="2"/>
      <c r="N32"/>
      <c r="O32"/>
      <c r="P32"/>
      <c r="Q32"/>
      <c r="R32"/>
      <c r="S32"/>
      <c r="T32"/>
    </row>
    <row r="33" spans="1:28" ht="32.25" customHeight="1" x14ac:dyDescent="0.25">
      <c r="A33"/>
      <c r="B33"/>
      <c r="C33" s="85"/>
      <c r="D33" s="86"/>
      <c r="E33" s="86"/>
      <c r="F33" s="87"/>
      <c r="G33"/>
      <c r="H33" s="2"/>
      <c r="I33" s="2"/>
      <c r="J33" s="85"/>
      <c r="K33" s="86"/>
      <c r="L33" s="86"/>
      <c r="M33" s="87"/>
      <c r="N33"/>
      <c r="O33"/>
      <c r="P33"/>
      <c r="Q33"/>
      <c r="R33"/>
      <c r="S33"/>
      <c r="T33"/>
    </row>
    <row r="34" spans="1:28" ht="34.5" customHeight="1" x14ac:dyDescent="0.25">
      <c r="A34"/>
      <c r="B34"/>
      <c r="C34" s="9" t="s">
        <v>16</v>
      </c>
      <c r="D34" s="66" t="s">
        <v>26</v>
      </c>
      <c r="E34" s="66" t="s">
        <v>59</v>
      </c>
      <c r="F34" s="5" t="s">
        <v>13</v>
      </c>
      <c r="G34"/>
      <c r="H34" s="2"/>
      <c r="I34" s="2"/>
      <c r="J34" s="9" t="s">
        <v>16</v>
      </c>
      <c r="K34" s="66" t="s">
        <v>73</v>
      </c>
      <c r="L34" s="66" t="s">
        <v>74</v>
      </c>
      <c r="M34" s="5" t="s">
        <v>13</v>
      </c>
      <c r="N34"/>
      <c r="O34"/>
      <c r="P34"/>
      <c r="Q34"/>
      <c r="R34"/>
      <c r="S34"/>
      <c r="T34"/>
    </row>
    <row r="35" spans="1:28" ht="21" x14ac:dyDescent="0.35">
      <c r="A35"/>
      <c r="B35"/>
      <c r="C35" s="20" t="s">
        <v>17</v>
      </c>
      <c r="D35" s="21">
        <v>39489</v>
      </c>
      <c r="E35" s="22">
        <v>38873</v>
      </c>
      <c r="F35" s="70">
        <f t="shared" ref="F35:F42" si="2">+E35/D35-1</f>
        <v>-1.5599280812378158E-2</v>
      </c>
      <c r="G35"/>
      <c r="H35" s="2"/>
      <c r="I35" s="2"/>
      <c r="J35" s="20" t="s">
        <v>17</v>
      </c>
      <c r="K35" s="21">
        <v>9077</v>
      </c>
      <c r="L35" s="22">
        <v>10700</v>
      </c>
      <c r="M35" s="70">
        <f t="shared" ref="M35:M43" si="3">+L35/K35-1</f>
        <v>0.17880356946127574</v>
      </c>
      <c r="N35"/>
      <c r="O35"/>
      <c r="P35"/>
      <c r="Q35"/>
      <c r="R35"/>
      <c r="S35"/>
      <c r="T35"/>
    </row>
    <row r="36" spans="1:28" ht="21" x14ac:dyDescent="0.35">
      <c r="A36"/>
      <c r="B36"/>
      <c r="C36" s="23" t="s">
        <v>18</v>
      </c>
      <c r="D36" s="21">
        <v>21914</v>
      </c>
      <c r="E36" s="24">
        <v>22996</v>
      </c>
      <c r="F36" s="71">
        <f t="shared" si="2"/>
        <v>4.9374828876517229E-2</v>
      </c>
      <c r="G36"/>
      <c r="H36" s="2"/>
      <c r="I36" s="2"/>
      <c r="J36" s="23" t="s">
        <v>18</v>
      </c>
      <c r="K36" s="21">
        <v>5404</v>
      </c>
      <c r="L36" s="24">
        <v>5934</v>
      </c>
      <c r="M36" s="71">
        <f t="shared" si="3"/>
        <v>9.8075499629903806E-2</v>
      </c>
      <c r="N36"/>
      <c r="O36"/>
      <c r="P36"/>
      <c r="Q36"/>
      <c r="R36"/>
      <c r="S36"/>
      <c r="T36"/>
    </row>
    <row r="37" spans="1:28" ht="21" x14ac:dyDescent="0.35">
      <c r="A37"/>
      <c r="B37"/>
      <c r="C37" s="23" t="s">
        <v>20</v>
      </c>
      <c r="D37" s="21">
        <v>3366</v>
      </c>
      <c r="E37" s="24">
        <v>4713</v>
      </c>
      <c r="F37" s="71">
        <f t="shared" si="2"/>
        <v>0.40017825311942956</v>
      </c>
      <c r="G37"/>
      <c r="H37" s="2"/>
      <c r="I37" s="2"/>
      <c r="J37" s="23" t="s">
        <v>20</v>
      </c>
      <c r="K37" s="21">
        <v>729</v>
      </c>
      <c r="L37" s="24">
        <v>1285</v>
      </c>
      <c r="M37" s="71">
        <f t="shared" si="3"/>
        <v>0.76268861454046633</v>
      </c>
      <c r="N37"/>
      <c r="O37"/>
      <c r="P37"/>
      <c r="Q37"/>
      <c r="R37"/>
      <c r="S37"/>
      <c r="T37"/>
    </row>
    <row r="38" spans="1:28" ht="21" x14ac:dyDescent="0.35">
      <c r="A38"/>
      <c r="B38"/>
      <c r="C38" s="23" t="s">
        <v>19</v>
      </c>
      <c r="D38" s="21">
        <v>3494</v>
      </c>
      <c r="E38" s="24">
        <v>3200</v>
      </c>
      <c r="F38" s="70">
        <f t="shared" si="2"/>
        <v>-8.4144247281053186E-2</v>
      </c>
      <c r="G38"/>
      <c r="H38" s="2"/>
      <c r="I38" s="2"/>
      <c r="J38" s="23" t="s">
        <v>19</v>
      </c>
      <c r="K38" s="21">
        <v>792</v>
      </c>
      <c r="L38" s="24">
        <v>922</v>
      </c>
      <c r="M38" s="70">
        <f t="shared" si="3"/>
        <v>0.16414141414141414</v>
      </c>
      <c r="N38"/>
      <c r="O38"/>
      <c r="P38"/>
      <c r="Q38"/>
      <c r="R38"/>
      <c r="S38"/>
      <c r="T38"/>
    </row>
    <row r="39" spans="1:28" ht="21" x14ac:dyDescent="0.35">
      <c r="A39"/>
      <c r="B39"/>
      <c r="C39" s="23" t="s">
        <v>21</v>
      </c>
      <c r="D39" s="21">
        <v>2795</v>
      </c>
      <c r="E39" s="24">
        <v>2841</v>
      </c>
      <c r="F39" s="70">
        <f t="shared" si="2"/>
        <v>1.6457960644007175E-2</v>
      </c>
      <c r="G39"/>
      <c r="H39" s="2"/>
      <c r="I39" s="2"/>
      <c r="J39" s="23" t="s">
        <v>21</v>
      </c>
      <c r="K39" s="21">
        <v>655</v>
      </c>
      <c r="L39" s="24">
        <v>870</v>
      </c>
      <c r="M39" s="70">
        <f t="shared" si="3"/>
        <v>0.3282442748091603</v>
      </c>
      <c r="N39"/>
      <c r="O39"/>
      <c r="P39"/>
      <c r="Q39"/>
      <c r="R39"/>
      <c r="S39"/>
      <c r="T39"/>
    </row>
    <row r="40" spans="1:28" ht="21" x14ac:dyDescent="0.35">
      <c r="A40"/>
      <c r="B40"/>
      <c r="C40" s="23" t="s">
        <v>22</v>
      </c>
      <c r="D40" s="21">
        <v>1213</v>
      </c>
      <c r="E40" s="24">
        <v>783</v>
      </c>
      <c r="F40" s="70">
        <f t="shared" si="2"/>
        <v>-0.35449299258037925</v>
      </c>
      <c r="G40"/>
      <c r="H40" s="2"/>
      <c r="I40" s="2"/>
      <c r="J40" s="23" t="s">
        <v>22</v>
      </c>
      <c r="K40" s="21">
        <v>237</v>
      </c>
      <c r="L40" s="24">
        <v>174</v>
      </c>
      <c r="M40" s="70">
        <f t="shared" si="3"/>
        <v>-0.26582278481012656</v>
      </c>
      <c r="N40"/>
      <c r="O40"/>
      <c r="P40"/>
      <c r="Q40"/>
      <c r="R40"/>
      <c r="S40"/>
      <c r="T40"/>
    </row>
    <row r="41" spans="1:28" ht="21" x14ac:dyDescent="0.35">
      <c r="A41"/>
      <c r="B41"/>
      <c r="C41" s="23" t="s">
        <v>23</v>
      </c>
      <c r="D41" s="21">
        <v>636</v>
      </c>
      <c r="E41" s="24">
        <v>667</v>
      </c>
      <c r="F41" s="70">
        <f t="shared" si="2"/>
        <v>4.8742138364779919E-2</v>
      </c>
      <c r="G41"/>
      <c r="H41" s="2"/>
      <c r="I41" s="2"/>
      <c r="J41" s="23" t="s">
        <v>23</v>
      </c>
      <c r="K41" s="21">
        <v>129</v>
      </c>
      <c r="L41" s="24">
        <v>169</v>
      </c>
      <c r="M41" s="70">
        <f t="shared" si="3"/>
        <v>0.31007751937984507</v>
      </c>
      <c r="N41"/>
      <c r="O41"/>
      <c r="P41"/>
      <c r="Q41"/>
      <c r="R41"/>
      <c r="S41"/>
      <c r="T41"/>
    </row>
    <row r="42" spans="1:28" ht="21" x14ac:dyDescent="0.35">
      <c r="A42"/>
      <c r="B42"/>
      <c r="C42" s="25" t="s">
        <v>24</v>
      </c>
      <c r="D42" s="21">
        <v>433</v>
      </c>
      <c r="E42" s="26">
        <v>505</v>
      </c>
      <c r="F42" s="70">
        <f t="shared" si="2"/>
        <v>0.16628175519630495</v>
      </c>
      <c r="G42"/>
      <c r="H42" s="2"/>
      <c r="I42" s="2"/>
      <c r="J42" s="25" t="s">
        <v>24</v>
      </c>
      <c r="K42" s="21">
        <v>75</v>
      </c>
      <c r="L42" s="26">
        <v>155</v>
      </c>
      <c r="M42" s="70">
        <f t="shared" si="3"/>
        <v>1.0666666666666669</v>
      </c>
      <c r="N42"/>
      <c r="O42"/>
      <c r="P42"/>
      <c r="Q42"/>
      <c r="R42"/>
      <c r="S42"/>
      <c r="T42"/>
    </row>
    <row r="43" spans="1:28" ht="21" x14ac:dyDescent="0.35">
      <c r="A43"/>
      <c r="B43"/>
      <c r="C43" s="27" t="s">
        <v>0</v>
      </c>
      <c r="D43" s="28">
        <f>+SUM(D35:D42)</f>
        <v>73340</v>
      </c>
      <c r="E43" s="28">
        <f>+SUM(E35:E42)</f>
        <v>74578</v>
      </c>
      <c r="F43" s="29">
        <f t="shared" ref="F43" si="4">+E43/D43-1</f>
        <v>1.6880283610580804E-2</v>
      </c>
      <c r="G43"/>
      <c r="H43" s="2"/>
      <c r="I43" s="2"/>
      <c r="J43" s="27" t="s">
        <v>0</v>
      </c>
      <c r="K43" s="28">
        <f>+SUM(K35:K42)</f>
        <v>17098</v>
      </c>
      <c r="L43" s="28">
        <f>+SUM(L35:L42)</f>
        <v>20209</v>
      </c>
      <c r="M43" s="29">
        <f t="shared" si="3"/>
        <v>0.18195110539244364</v>
      </c>
      <c r="N43"/>
      <c r="O43"/>
      <c r="P43"/>
      <c r="Q43"/>
      <c r="R43"/>
      <c r="S43"/>
      <c r="T43"/>
    </row>
    <row r="44" spans="1:28" x14ac:dyDescent="0.25">
      <c r="A44"/>
      <c r="B44"/>
      <c r="C44"/>
      <c r="D44"/>
      <c r="E44"/>
      <c r="F44"/>
      <c r="G44"/>
      <c r="H44" s="2"/>
      <c r="I44" s="2"/>
      <c r="J44"/>
      <c r="K44"/>
      <c r="L44"/>
      <c r="M44"/>
      <c r="N44"/>
      <c r="O44"/>
      <c r="P44"/>
      <c r="Q44"/>
      <c r="R44"/>
      <c r="S44"/>
      <c r="T44"/>
    </row>
    <row r="45" spans="1:28" x14ac:dyDescent="0.25">
      <c r="A45"/>
      <c r="B45"/>
      <c r="C45"/>
      <c r="D45"/>
      <c r="E45"/>
      <c r="F45"/>
      <c r="G45"/>
      <c r="H45" s="2"/>
      <c r="I45" s="2"/>
      <c r="J45"/>
      <c r="K45"/>
      <c r="L45"/>
      <c r="M45"/>
      <c r="N45"/>
      <c r="O45"/>
      <c r="P45"/>
      <c r="Q45"/>
      <c r="R45"/>
      <c r="S45"/>
      <c r="T45"/>
    </row>
    <row r="46" spans="1:28" ht="15" customHeight="1" x14ac:dyDescent="0.35">
      <c r="A46"/>
      <c r="B46"/>
      <c r="C46"/>
      <c r="D46"/>
      <c r="E46"/>
      <c r="F46"/>
      <c r="G46"/>
      <c r="H46" s="2"/>
      <c r="I46" s="2"/>
      <c r="J46" s="2"/>
      <c r="K46"/>
      <c r="L46"/>
      <c r="M46"/>
      <c r="N46"/>
      <c r="O46" s="92"/>
      <c r="P46" s="93"/>
      <c r="Q46" s="93"/>
      <c r="R46" s="94"/>
      <c r="S46"/>
      <c r="T46"/>
    </row>
    <row r="47" spans="1:28" ht="28.5" x14ac:dyDescent="0.45">
      <c r="A47"/>
      <c r="B47"/>
      <c r="C47" s="73" t="s">
        <v>65</v>
      </c>
      <c r="D47"/>
      <c r="E47"/>
      <c r="F47"/>
      <c r="G47"/>
      <c r="H47" s="2"/>
      <c r="I47" s="2"/>
      <c r="J47" s="77" t="s">
        <v>66</v>
      </c>
      <c r="K47"/>
      <c r="L47"/>
      <c r="M47"/>
      <c r="N47"/>
      <c r="O47" s="92"/>
      <c r="P47" s="93"/>
      <c r="Q47" s="93"/>
      <c r="R47" s="94"/>
      <c r="S47"/>
      <c r="T47"/>
    </row>
    <row r="48" spans="1:28" ht="37.5" customHeight="1" x14ac:dyDescent="0.45">
      <c r="A48"/>
      <c r="B48"/>
      <c r="C48" s="88"/>
      <c r="D48" s="89"/>
      <c r="E48" s="89"/>
      <c r="F48" s="89"/>
      <c r="G48" s="90"/>
      <c r="H48" s="2"/>
      <c r="I48" s="2"/>
      <c r="J48" s="88"/>
      <c r="K48" s="89"/>
      <c r="L48" s="89"/>
      <c r="M48" s="89"/>
      <c r="N48"/>
      <c r="O48" s="92"/>
      <c r="P48" s="93"/>
      <c r="Q48" s="93"/>
      <c r="R48" s="94"/>
      <c r="S48"/>
      <c r="T48"/>
      <c r="W48" s="95"/>
      <c r="X48" s="119" t="s">
        <v>65</v>
      </c>
      <c r="Y48" s="95"/>
      <c r="Z48" s="95"/>
      <c r="AA48" s="95"/>
      <c r="AB48" s="95"/>
    </row>
    <row r="49" spans="1:28" ht="30" customHeight="1" x14ac:dyDescent="0.35">
      <c r="A49"/>
      <c r="B49"/>
      <c r="C49" s="32" t="s">
        <v>62</v>
      </c>
      <c r="D49" s="33" t="s">
        <v>15</v>
      </c>
      <c r="E49" s="67" t="s">
        <v>26</v>
      </c>
      <c r="F49" s="67" t="s">
        <v>59</v>
      </c>
      <c r="G49" s="34" t="s">
        <v>13</v>
      </c>
      <c r="H49" s="2"/>
      <c r="I49" s="2"/>
      <c r="J49" s="41" t="s">
        <v>15</v>
      </c>
      <c r="K49" s="66" t="s">
        <v>73</v>
      </c>
      <c r="L49" s="66" t="s">
        <v>74</v>
      </c>
      <c r="M49" s="42" t="s">
        <v>13</v>
      </c>
      <c r="N49"/>
      <c r="O49" s="92"/>
      <c r="P49" s="93"/>
      <c r="Q49" s="93"/>
      <c r="R49" s="94"/>
      <c r="S49"/>
      <c r="T49"/>
      <c r="W49" s="95"/>
      <c r="X49" s="120"/>
      <c r="Y49" s="120"/>
      <c r="Z49" s="120"/>
      <c r="AA49" s="120"/>
      <c r="AB49" s="95"/>
    </row>
    <row r="50" spans="1:28" ht="21" x14ac:dyDescent="0.35">
      <c r="A50"/>
      <c r="B50"/>
      <c r="C50" s="35"/>
      <c r="D50" s="36" t="s">
        <v>2</v>
      </c>
      <c r="E50" s="22">
        <v>16656</v>
      </c>
      <c r="F50" s="22">
        <v>16002</v>
      </c>
      <c r="G50" s="70">
        <f t="shared" ref="G50:G61" si="5">+F50/E50-1</f>
        <v>-3.9265129682997113E-2</v>
      </c>
      <c r="H50" s="2"/>
      <c r="I50" s="2"/>
      <c r="J50" s="36" t="s">
        <v>2</v>
      </c>
      <c r="K50" s="22">
        <v>3634</v>
      </c>
      <c r="L50" s="22">
        <v>4318</v>
      </c>
      <c r="M50" s="70">
        <f t="shared" ref="M50:M61" si="6">+L50/K50-1</f>
        <v>0.1882223445239406</v>
      </c>
      <c r="N50"/>
      <c r="O50" s="92"/>
      <c r="P50" s="93"/>
      <c r="Q50" s="93"/>
      <c r="R50" s="94"/>
      <c r="S50"/>
      <c r="T50"/>
      <c r="W50" s="95"/>
      <c r="X50" s="121"/>
      <c r="Y50" s="122"/>
      <c r="Z50" s="122"/>
      <c r="AA50" s="123"/>
      <c r="AB50" s="95"/>
    </row>
    <row r="51" spans="1:28" ht="21" x14ac:dyDescent="0.35">
      <c r="A51"/>
      <c r="B51"/>
      <c r="C51" s="35"/>
      <c r="D51" s="36" t="s">
        <v>3</v>
      </c>
      <c r="E51" s="24">
        <v>14981</v>
      </c>
      <c r="F51" s="24">
        <v>14635</v>
      </c>
      <c r="G51" s="70">
        <f t="shared" si="5"/>
        <v>-2.3095921500567385E-2</v>
      </c>
      <c r="H51" s="2"/>
      <c r="I51" s="2"/>
      <c r="J51" s="36" t="s">
        <v>3</v>
      </c>
      <c r="K51" s="24">
        <v>3366</v>
      </c>
      <c r="L51" s="24">
        <v>4176</v>
      </c>
      <c r="M51" s="70">
        <f t="shared" si="6"/>
        <v>0.2406417112299466</v>
      </c>
      <c r="N51"/>
      <c r="O51" s="92"/>
      <c r="P51" s="93"/>
      <c r="Q51" s="93"/>
      <c r="R51" s="94"/>
      <c r="S51"/>
      <c r="T51"/>
      <c r="W51" s="95"/>
      <c r="X51" s="116"/>
      <c r="Y51" s="117"/>
      <c r="Z51" s="117"/>
      <c r="AA51" s="118"/>
      <c r="AB51" s="95"/>
    </row>
    <row r="52" spans="1:28" ht="21" x14ac:dyDescent="0.35">
      <c r="A52"/>
      <c r="B52"/>
      <c r="C52" s="35" t="s">
        <v>40</v>
      </c>
      <c r="D52" s="36" t="s">
        <v>7</v>
      </c>
      <c r="E52" s="24">
        <v>6416</v>
      </c>
      <c r="F52" s="24">
        <v>6623</v>
      </c>
      <c r="G52" s="70">
        <f t="shared" si="5"/>
        <v>3.2263092269326776E-2</v>
      </c>
      <c r="H52" s="2"/>
      <c r="I52" s="2"/>
      <c r="J52" s="36" t="s">
        <v>7</v>
      </c>
      <c r="K52" s="24">
        <v>1454</v>
      </c>
      <c r="L52" s="24">
        <v>1759</v>
      </c>
      <c r="M52" s="70">
        <f t="shared" si="6"/>
        <v>0.20976616231086664</v>
      </c>
      <c r="N52"/>
      <c r="O52" s="92"/>
      <c r="P52" s="93"/>
      <c r="Q52" s="93"/>
      <c r="R52" s="94"/>
      <c r="S52"/>
      <c r="T52"/>
      <c r="W52" s="95"/>
      <c r="X52" s="116"/>
      <c r="Y52" s="117"/>
      <c r="Z52" s="117"/>
      <c r="AA52" s="118"/>
      <c r="AB52" s="95"/>
    </row>
    <row r="53" spans="1:28" ht="21" x14ac:dyDescent="0.35">
      <c r="A53"/>
      <c r="B53"/>
      <c r="C53" s="35" t="s">
        <v>30</v>
      </c>
      <c r="D53" s="36" t="s">
        <v>4</v>
      </c>
      <c r="E53" s="24">
        <v>6248</v>
      </c>
      <c r="F53" s="24">
        <v>6419</v>
      </c>
      <c r="G53" s="70">
        <f t="shared" si="5"/>
        <v>2.7368758002560778E-2</v>
      </c>
      <c r="H53" s="2"/>
      <c r="I53" s="2"/>
      <c r="J53" s="36" t="s">
        <v>4</v>
      </c>
      <c r="K53" s="24">
        <v>1286</v>
      </c>
      <c r="L53" s="24">
        <v>1668</v>
      </c>
      <c r="M53" s="70">
        <f t="shared" si="6"/>
        <v>0.29704510108864701</v>
      </c>
      <c r="N53"/>
      <c r="O53" s="92"/>
      <c r="P53" s="93"/>
      <c r="Q53" s="93"/>
      <c r="R53" s="94"/>
      <c r="S53"/>
      <c r="T53"/>
      <c r="W53" s="95"/>
      <c r="X53" s="116"/>
      <c r="Y53" s="117"/>
      <c r="Z53" s="117"/>
      <c r="AA53" s="118"/>
      <c r="AB53" s="95"/>
    </row>
    <row r="54" spans="1:28" ht="21" x14ac:dyDescent="0.35">
      <c r="A54"/>
      <c r="B54"/>
      <c r="C54" s="35"/>
      <c r="D54" s="36" t="s">
        <v>6</v>
      </c>
      <c r="E54" s="24">
        <v>5828</v>
      </c>
      <c r="F54" s="24">
        <v>5919</v>
      </c>
      <c r="G54" s="70">
        <f t="shared" si="5"/>
        <v>1.5614275909402897E-2</v>
      </c>
      <c r="H54" s="2"/>
      <c r="I54" s="2"/>
      <c r="J54" s="36" t="s">
        <v>6</v>
      </c>
      <c r="K54" s="24">
        <v>1452</v>
      </c>
      <c r="L54" s="24">
        <v>1567</v>
      </c>
      <c r="M54" s="70">
        <f t="shared" si="6"/>
        <v>7.9201101928374706E-2</v>
      </c>
      <c r="N54"/>
      <c r="O54" s="92"/>
      <c r="P54" s="93"/>
      <c r="Q54" s="93"/>
      <c r="R54" s="94"/>
      <c r="S54"/>
      <c r="T54"/>
      <c r="W54" s="95"/>
      <c r="X54" s="124"/>
      <c r="Y54" s="125"/>
      <c r="Z54" s="125"/>
      <c r="AA54" s="126"/>
      <c r="AB54" s="95"/>
    </row>
    <row r="55" spans="1:28" ht="21" x14ac:dyDescent="0.35">
      <c r="A55"/>
      <c r="B55"/>
      <c r="C55" s="35" t="s">
        <v>40</v>
      </c>
      <c r="D55" s="36" t="s">
        <v>8</v>
      </c>
      <c r="E55" s="24">
        <v>2633</v>
      </c>
      <c r="F55" s="24">
        <v>4070</v>
      </c>
      <c r="G55" s="70">
        <f t="shared" si="5"/>
        <v>0.54576528674515767</v>
      </c>
      <c r="H55" s="2"/>
      <c r="I55" s="2"/>
      <c r="J55" s="36" t="s">
        <v>8</v>
      </c>
      <c r="K55" s="24">
        <v>592</v>
      </c>
      <c r="L55" s="24">
        <v>1051</v>
      </c>
      <c r="M55" s="70">
        <f t="shared" si="6"/>
        <v>0.77533783783783794</v>
      </c>
      <c r="N55"/>
      <c r="O55" s="92"/>
      <c r="P55" s="93"/>
      <c r="Q55" s="93"/>
      <c r="R55" s="94"/>
      <c r="S55"/>
      <c r="T55"/>
      <c r="W55" s="95"/>
      <c r="X55" s="116"/>
      <c r="Y55" s="117"/>
      <c r="Z55" s="117"/>
      <c r="AA55" s="118"/>
      <c r="AB55" s="95"/>
    </row>
    <row r="56" spans="1:28" ht="21" x14ac:dyDescent="0.35">
      <c r="A56"/>
      <c r="B56"/>
      <c r="C56" s="35" t="s">
        <v>30</v>
      </c>
      <c r="D56" s="36" t="s">
        <v>5</v>
      </c>
      <c r="E56" s="24">
        <v>4591</v>
      </c>
      <c r="F56" s="24">
        <v>3603</v>
      </c>
      <c r="G56" s="70">
        <f t="shared" si="5"/>
        <v>-0.21520365933347851</v>
      </c>
      <c r="H56" s="2"/>
      <c r="I56" s="2"/>
      <c r="J56" s="36" t="s">
        <v>5</v>
      </c>
      <c r="K56" s="24">
        <v>1220</v>
      </c>
      <c r="L56" s="24">
        <v>967</v>
      </c>
      <c r="M56" s="70">
        <f t="shared" si="6"/>
        <v>-0.20737704918032784</v>
      </c>
      <c r="N56"/>
      <c r="O56" s="92"/>
      <c r="P56" s="93"/>
      <c r="Q56" s="93"/>
      <c r="R56" s="94"/>
      <c r="S56"/>
      <c r="T56"/>
      <c r="W56" s="95"/>
      <c r="X56" s="95"/>
      <c r="Y56" s="95"/>
      <c r="Z56" s="95"/>
      <c r="AA56" s="95"/>
      <c r="AB56" s="95"/>
    </row>
    <row r="57" spans="1:28" ht="21" x14ac:dyDescent="0.35">
      <c r="A57"/>
      <c r="B57"/>
      <c r="C57" s="35"/>
      <c r="D57" s="36" t="s">
        <v>9</v>
      </c>
      <c r="E57" s="24">
        <v>2998</v>
      </c>
      <c r="F57" s="24">
        <v>3421</v>
      </c>
      <c r="G57" s="70">
        <f t="shared" si="5"/>
        <v>0.14109406270847225</v>
      </c>
      <c r="H57" s="2"/>
      <c r="I57" s="2"/>
      <c r="J57" s="36" t="s">
        <v>9</v>
      </c>
      <c r="K57" s="24">
        <v>723</v>
      </c>
      <c r="L57" s="24">
        <v>941</v>
      </c>
      <c r="M57" s="70">
        <f t="shared" si="6"/>
        <v>0.30152143845089907</v>
      </c>
      <c r="N57"/>
      <c r="O57" s="92"/>
      <c r="P57" s="93"/>
      <c r="Q57" s="93"/>
      <c r="R57" s="94"/>
      <c r="S57"/>
      <c r="T57"/>
    </row>
    <row r="58" spans="1:28" ht="21" x14ac:dyDescent="0.35">
      <c r="A58"/>
      <c r="B58"/>
      <c r="C58" s="35"/>
      <c r="D58" s="36" t="s">
        <v>10</v>
      </c>
      <c r="E58" s="24">
        <v>2004</v>
      </c>
      <c r="F58" s="24">
        <v>2042</v>
      </c>
      <c r="G58" s="70">
        <f t="shared" si="5"/>
        <v>1.8962075848303339E-2</v>
      </c>
      <c r="H58" s="2"/>
      <c r="I58" s="2"/>
      <c r="J58" s="36" t="s">
        <v>10</v>
      </c>
      <c r="K58" s="24">
        <v>545</v>
      </c>
      <c r="L58" s="24">
        <v>654</v>
      </c>
      <c r="M58" s="70">
        <f t="shared" si="6"/>
        <v>0.19999999999999996</v>
      </c>
      <c r="N58"/>
      <c r="O58" s="92"/>
      <c r="P58" s="93"/>
      <c r="Q58" s="93"/>
      <c r="R58" s="94"/>
      <c r="S58"/>
      <c r="T58"/>
    </row>
    <row r="59" spans="1:28" ht="21" x14ac:dyDescent="0.35">
      <c r="A59"/>
      <c r="B59"/>
      <c r="C59" s="35"/>
      <c r="D59" s="36" t="s">
        <v>28</v>
      </c>
      <c r="E59" s="24">
        <v>2174</v>
      </c>
      <c r="F59" s="24">
        <v>1534</v>
      </c>
      <c r="G59" s="70">
        <f t="shared" si="5"/>
        <v>-0.2943882244710212</v>
      </c>
      <c r="H59" s="2"/>
      <c r="I59" s="2"/>
      <c r="J59" s="36" t="s">
        <v>28</v>
      </c>
      <c r="K59" s="24">
        <v>768</v>
      </c>
      <c r="L59" s="24">
        <v>481</v>
      </c>
      <c r="M59" s="70">
        <f t="shared" si="6"/>
        <v>-0.37369791666666663</v>
      </c>
      <c r="N59"/>
      <c r="O59" s="92"/>
      <c r="P59" s="93"/>
      <c r="Q59" s="93"/>
      <c r="R59" s="94"/>
      <c r="S59"/>
      <c r="T59"/>
    </row>
    <row r="60" spans="1:28" ht="21" x14ac:dyDescent="0.35">
      <c r="A60"/>
      <c r="B60"/>
      <c r="C60" s="35"/>
      <c r="D60" s="36" t="s">
        <v>11</v>
      </c>
      <c r="E60" s="26">
        <f>+E61-E62</f>
        <v>8811</v>
      </c>
      <c r="F60" s="26">
        <f>+F61-F62</f>
        <v>10310</v>
      </c>
      <c r="G60" s="70">
        <f t="shared" si="5"/>
        <v>0.17012824877993427</v>
      </c>
      <c r="H60" s="2"/>
      <c r="I60" s="2"/>
      <c r="J60" s="36" t="s">
        <v>11</v>
      </c>
      <c r="K60" s="26">
        <f>+K61-K62</f>
        <v>2058</v>
      </c>
      <c r="L60" s="26">
        <f>+L61-L62</f>
        <v>2627</v>
      </c>
      <c r="M60" s="70">
        <f t="shared" si="6"/>
        <v>0.27648202137998057</v>
      </c>
      <c r="N60"/>
      <c r="O60" s="92"/>
      <c r="P60" s="93"/>
      <c r="Q60" s="93"/>
      <c r="R60" s="94"/>
      <c r="S60"/>
      <c r="T60"/>
    </row>
    <row r="61" spans="1:28" ht="21" x14ac:dyDescent="0.35">
      <c r="A61"/>
      <c r="B61"/>
      <c r="C61" s="38" t="s">
        <v>0</v>
      </c>
      <c r="D61" s="39"/>
      <c r="E61" s="40">
        <f>+D31</f>
        <v>73340</v>
      </c>
      <c r="F61" s="40">
        <f>+E31</f>
        <v>74578</v>
      </c>
      <c r="G61" s="29">
        <f t="shared" si="5"/>
        <v>1.6880283610580804E-2</v>
      </c>
      <c r="H61" s="2"/>
      <c r="I61" s="2"/>
      <c r="J61" s="43" t="s">
        <v>0</v>
      </c>
      <c r="K61" s="44">
        <v>17098</v>
      </c>
      <c r="L61" s="28">
        <v>20209</v>
      </c>
      <c r="M61" s="29">
        <f t="shared" si="6"/>
        <v>0.18195110539244364</v>
      </c>
      <c r="N61"/>
      <c r="O61" s="92"/>
      <c r="P61" s="93"/>
      <c r="Q61" s="93"/>
      <c r="R61" s="94"/>
      <c r="S61"/>
      <c r="T61"/>
    </row>
    <row r="62" spans="1:28" x14ac:dyDescent="0.25">
      <c r="A62"/>
      <c r="B62"/>
      <c r="C62"/>
      <c r="D62" s="3">
        <f>+SUM(E50:E59)</f>
        <v>64529</v>
      </c>
      <c r="E62" s="3">
        <f>+SUM(E50:E59)</f>
        <v>64529</v>
      </c>
      <c r="F62" s="3">
        <f>+SUM(F50:F59)</f>
        <v>64268</v>
      </c>
      <c r="G62"/>
      <c r="H62" s="2"/>
      <c r="I62" s="2"/>
      <c r="J62"/>
      <c r="K62" s="3">
        <f>+SUM(K50:K59)</f>
        <v>15040</v>
      </c>
      <c r="L62" s="3">
        <f>+SUM(L50:L59)</f>
        <v>17582</v>
      </c>
      <c r="M62"/>
      <c r="N62"/>
      <c r="O62"/>
      <c r="P62"/>
      <c r="Q62"/>
      <c r="R62"/>
      <c r="S62"/>
      <c r="T62"/>
    </row>
    <row r="63" spans="1:28" ht="39.75" customHeight="1" x14ac:dyDescent="0.45">
      <c r="A63"/>
      <c r="B63"/>
      <c r="C63" s="73" t="s">
        <v>72</v>
      </c>
      <c r="D63"/>
      <c r="E63"/>
      <c r="F63"/>
      <c r="G63"/>
      <c r="H63" s="2"/>
      <c r="I63" s="2"/>
      <c r="J63" s="73" t="s">
        <v>67</v>
      </c>
      <c r="K63"/>
      <c r="L63"/>
      <c r="M63"/>
      <c r="N63"/>
      <c r="O63"/>
      <c r="P63"/>
      <c r="Q63"/>
      <c r="R63"/>
      <c r="S63"/>
      <c r="T63"/>
    </row>
    <row r="64" spans="1:28" ht="48.75" customHeight="1" x14ac:dyDescent="0.25">
      <c r="A64"/>
      <c r="B64"/>
      <c r="C64" s="79" t="s">
        <v>68</v>
      </c>
      <c r="D64" s="80"/>
      <c r="E64" s="80"/>
      <c r="F64" s="80"/>
      <c r="G64" s="81"/>
      <c r="H64" s="2"/>
      <c r="I64" s="2"/>
      <c r="J64" s="79" t="s">
        <v>68</v>
      </c>
      <c r="K64" s="80"/>
      <c r="L64" s="80"/>
      <c r="M64" s="80"/>
      <c r="N64"/>
      <c r="O64"/>
      <c r="P64"/>
      <c r="Q64"/>
      <c r="R64"/>
      <c r="S64"/>
      <c r="T64"/>
    </row>
    <row r="65" spans="1:20" ht="33" customHeight="1" x14ac:dyDescent="0.25">
      <c r="A65"/>
      <c r="B65"/>
      <c r="C65" s="32" t="s">
        <v>62</v>
      </c>
      <c r="D65" s="45" t="s">
        <v>15</v>
      </c>
      <c r="E65" s="46" t="s">
        <v>26</v>
      </c>
      <c r="F65" s="47">
        <v>2018</v>
      </c>
      <c r="G65" s="48" t="s">
        <v>13</v>
      </c>
      <c r="H65" s="2"/>
      <c r="I65" s="2"/>
      <c r="J65" s="45" t="s">
        <v>15</v>
      </c>
      <c r="K65" s="66" t="s">
        <v>73</v>
      </c>
      <c r="L65" s="66" t="s">
        <v>74</v>
      </c>
      <c r="M65" s="48" t="s">
        <v>13</v>
      </c>
      <c r="N65"/>
      <c r="O65"/>
      <c r="P65"/>
      <c r="Q65"/>
      <c r="R65"/>
      <c r="S65"/>
      <c r="T65"/>
    </row>
    <row r="66" spans="1:20" ht="21" x14ac:dyDescent="0.35">
      <c r="A66"/>
      <c r="B66"/>
      <c r="C66" s="35" t="s">
        <v>29</v>
      </c>
      <c r="D66" s="49" t="s">
        <v>31</v>
      </c>
      <c r="E66" s="50">
        <v>922</v>
      </c>
      <c r="F66" s="50">
        <v>1099</v>
      </c>
      <c r="G66" s="70">
        <f t="shared" ref="G66:G79" si="7">+F66/E66-1</f>
        <v>0.19197396963123636</v>
      </c>
      <c r="H66" s="78"/>
      <c r="I66" s="2"/>
      <c r="J66" s="49" t="s">
        <v>31</v>
      </c>
      <c r="K66" s="50">
        <v>184</v>
      </c>
      <c r="L66" s="50">
        <v>207</v>
      </c>
      <c r="M66" s="70">
        <f t="shared" ref="M66:M79" si="8">+L66/K66-1</f>
        <v>0.125</v>
      </c>
      <c r="N66"/>
      <c r="O66"/>
      <c r="P66"/>
      <c r="Q66"/>
      <c r="R66"/>
      <c r="S66"/>
      <c r="T66"/>
    </row>
    <row r="67" spans="1:20" ht="21" x14ac:dyDescent="0.35">
      <c r="A67"/>
      <c r="B67"/>
      <c r="C67" s="35" t="s">
        <v>29</v>
      </c>
      <c r="D67" s="51" t="s">
        <v>14</v>
      </c>
      <c r="E67" s="52">
        <v>832</v>
      </c>
      <c r="F67" s="52">
        <v>971</v>
      </c>
      <c r="G67" s="70">
        <f t="shared" si="7"/>
        <v>0.16706730769230771</v>
      </c>
      <c r="H67" s="2"/>
      <c r="I67" s="2"/>
      <c r="J67" s="51" t="s">
        <v>14</v>
      </c>
      <c r="K67" s="52">
        <v>236</v>
      </c>
      <c r="L67" s="52">
        <v>206</v>
      </c>
      <c r="M67" s="70">
        <f t="shared" si="8"/>
        <v>-0.1271186440677966</v>
      </c>
      <c r="N67"/>
      <c r="O67"/>
      <c r="P67"/>
      <c r="Q67"/>
      <c r="R67"/>
      <c r="S67"/>
      <c r="T67"/>
    </row>
    <row r="68" spans="1:20" ht="21" x14ac:dyDescent="0.35">
      <c r="A68"/>
      <c r="B68"/>
      <c r="C68" s="35" t="s">
        <v>29</v>
      </c>
      <c r="D68" s="51" t="s">
        <v>33</v>
      </c>
      <c r="E68" s="52">
        <v>264</v>
      </c>
      <c r="F68" s="52">
        <v>412</v>
      </c>
      <c r="G68" s="70">
        <f t="shared" si="7"/>
        <v>0.56060606060606055</v>
      </c>
      <c r="H68" s="2"/>
      <c r="I68" s="2"/>
      <c r="J68" s="51" t="s">
        <v>46</v>
      </c>
      <c r="K68" s="52">
        <v>56</v>
      </c>
      <c r="L68" s="52">
        <v>96</v>
      </c>
      <c r="M68" s="70">
        <f t="shared" si="8"/>
        <v>0.71428571428571419</v>
      </c>
      <c r="N68"/>
      <c r="O68"/>
      <c r="P68"/>
      <c r="Q68"/>
      <c r="R68"/>
      <c r="S68"/>
      <c r="T68"/>
    </row>
    <row r="69" spans="1:20" ht="21" x14ac:dyDescent="0.35">
      <c r="A69"/>
      <c r="B69"/>
      <c r="C69" s="35" t="s">
        <v>40</v>
      </c>
      <c r="D69" s="51" t="s">
        <v>46</v>
      </c>
      <c r="E69" s="52">
        <v>195</v>
      </c>
      <c r="F69" s="52">
        <v>310</v>
      </c>
      <c r="G69" s="70">
        <f t="shared" si="7"/>
        <v>0.58974358974358965</v>
      </c>
      <c r="H69" s="2"/>
      <c r="I69" s="2"/>
      <c r="J69" s="51" t="s">
        <v>33</v>
      </c>
      <c r="K69" s="52">
        <v>79</v>
      </c>
      <c r="L69" s="52">
        <v>89</v>
      </c>
      <c r="M69" s="70">
        <f t="shared" si="8"/>
        <v>0.12658227848101267</v>
      </c>
      <c r="N69"/>
      <c r="O69"/>
      <c r="P69"/>
      <c r="Q69"/>
      <c r="R69"/>
      <c r="S69"/>
      <c r="T69"/>
    </row>
    <row r="70" spans="1:20" ht="21" x14ac:dyDescent="0.35">
      <c r="A70"/>
      <c r="B70"/>
      <c r="C70" s="35" t="s">
        <v>61</v>
      </c>
      <c r="D70" s="51" t="s">
        <v>32</v>
      </c>
      <c r="E70" s="52">
        <v>161</v>
      </c>
      <c r="F70" s="52">
        <v>173</v>
      </c>
      <c r="G70" s="70">
        <f t="shared" si="7"/>
        <v>7.4534161490683148E-2</v>
      </c>
      <c r="H70" s="2"/>
      <c r="I70" s="2"/>
      <c r="J70" s="51" t="s">
        <v>32</v>
      </c>
      <c r="K70" s="52">
        <v>35</v>
      </c>
      <c r="L70" s="52">
        <v>52</v>
      </c>
      <c r="M70" s="70">
        <f t="shared" si="8"/>
        <v>0.48571428571428577</v>
      </c>
      <c r="N70"/>
      <c r="O70"/>
      <c r="P70"/>
      <c r="Q70"/>
      <c r="R70"/>
      <c r="S70"/>
      <c r="T70"/>
    </row>
    <row r="71" spans="1:20" ht="21" x14ac:dyDescent="0.35">
      <c r="A71"/>
      <c r="B71"/>
      <c r="C71" s="35" t="s">
        <v>60</v>
      </c>
      <c r="D71" s="51" t="s">
        <v>35</v>
      </c>
      <c r="E71" s="52">
        <v>90</v>
      </c>
      <c r="F71" s="52">
        <v>134</v>
      </c>
      <c r="G71" s="70">
        <f t="shared" si="7"/>
        <v>0.48888888888888893</v>
      </c>
      <c r="H71" s="2"/>
      <c r="I71" s="2"/>
      <c r="J71" s="51" t="s">
        <v>35</v>
      </c>
      <c r="K71" s="52">
        <v>15</v>
      </c>
      <c r="L71" s="52">
        <v>33</v>
      </c>
      <c r="M71" s="70">
        <f t="shared" si="8"/>
        <v>1.2000000000000002</v>
      </c>
      <c r="N71"/>
      <c r="O71"/>
      <c r="P71"/>
      <c r="Q71"/>
      <c r="R71"/>
      <c r="S71"/>
      <c r="T71"/>
    </row>
    <row r="72" spans="1:20" ht="21" x14ac:dyDescent="0.35">
      <c r="A72"/>
      <c r="B72"/>
      <c r="C72" s="35" t="s">
        <v>30</v>
      </c>
      <c r="D72" s="51" t="s">
        <v>34</v>
      </c>
      <c r="E72" s="52">
        <v>95</v>
      </c>
      <c r="F72" s="52">
        <v>80</v>
      </c>
      <c r="G72" s="70">
        <f t="shared" si="7"/>
        <v>-0.15789473684210531</v>
      </c>
      <c r="H72" s="2"/>
      <c r="I72" s="2"/>
      <c r="J72" s="51" t="s">
        <v>34</v>
      </c>
      <c r="K72" s="52">
        <v>12</v>
      </c>
      <c r="L72" s="52">
        <v>33</v>
      </c>
      <c r="M72" s="70">
        <f t="shared" si="8"/>
        <v>1.75</v>
      </c>
      <c r="N72"/>
      <c r="O72"/>
      <c r="P72"/>
      <c r="Q72"/>
      <c r="R72"/>
      <c r="S72"/>
      <c r="T72"/>
    </row>
    <row r="73" spans="1:20" ht="21" x14ac:dyDescent="0.35">
      <c r="A73"/>
      <c r="B73"/>
      <c r="C73" s="35" t="s">
        <v>29</v>
      </c>
      <c r="D73" s="51" t="s">
        <v>36</v>
      </c>
      <c r="E73" s="52">
        <v>24</v>
      </c>
      <c r="F73" s="52">
        <v>32</v>
      </c>
      <c r="G73" s="70">
        <f t="shared" si="7"/>
        <v>0.33333333333333326</v>
      </c>
      <c r="H73" s="2"/>
      <c r="I73" s="2"/>
      <c r="J73" s="51" t="s">
        <v>36</v>
      </c>
      <c r="K73" s="52">
        <v>2</v>
      </c>
      <c r="L73" s="52">
        <v>10</v>
      </c>
      <c r="M73" s="70">
        <f t="shared" si="8"/>
        <v>4</v>
      </c>
      <c r="N73"/>
      <c r="O73"/>
      <c r="P73"/>
      <c r="Q73"/>
      <c r="R73"/>
      <c r="S73"/>
      <c r="T73"/>
    </row>
    <row r="74" spans="1:20" ht="21" x14ac:dyDescent="0.35">
      <c r="A74"/>
      <c r="B74"/>
      <c r="C74" s="35" t="s">
        <v>29</v>
      </c>
      <c r="D74" s="51" t="s">
        <v>38</v>
      </c>
      <c r="E74" s="52">
        <v>28</v>
      </c>
      <c r="F74" s="52">
        <v>24</v>
      </c>
      <c r="G74" s="70">
        <f t="shared" si="7"/>
        <v>-0.1428571428571429</v>
      </c>
      <c r="H74" s="2"/>
      <c r="I74" s="2"/>
      <c r="J74" s="51" t="s">
        <v>38</v>
      </c>
      <c r="K74" s="52">
        <v>5</v>
      </c>
      <c r="L74" s="52">
        <v>7</v>
      </c>
      <c r="M74" s="70">
        <f t="shared" si="8"/>
        <v>0.39999999999999991</v>
      </c>
      <c r="N74"/>
      <c r="O74"/>
      <c r="P74"/>
      <c r="Q74"/>
      <c r="R74"/>
      <c r="S74"/>
      <c r="T74"/>
    </row>
    <row r="75" spans="1:20" ht="21" x14ac:dyDescent="0.35">
      <c r="A75"/>
      <c r="B75"/>
      <c r="C75" s="35" t="s">
        <v>29</v>
      </c>
      <c r="D75" s="51" t="s">
        <v>37</v>
      </c>
      <c r="E75" s="52">
        <v>24</v>
      </c>
      <c r="F75" s="52">
        <v>18</v>
      </c>
      <c r="G75" s="70">
        <f t="shared" si="7"/>
        <v>-0.25</v>
      </c>
      <c r="H75" s="2"/>
      <c r="I75" s="2"/>
      <c r="J75" s="51" t="s">
        <v>37</v>
      </c>
      <c r="K75" s="52">
        <v>12</v>
      </c>
      <c r="L75" s="52">
        <v>5</v>
      </c>
      <c r="M75" s="70">
        <f t="shared" si="8"/>
        <v>-0.58333333333333326</v>
      </c>
      <c r="N75"/>
      <c r="O75"/>
      <c r="P75"/>
      <c r="Q75"/>
      <c r="R75"/>
      <c r="S75"/>
      <c r="T75"/>
    </row>
    <row r="76" spans="1:20" ht="21" x14ac:dyDescent="0.35">
      <c r="A76"/>
      <c r="B76"/>
      <c r="C76" s="35" t="s">
        <v>29</v>
      </c>
      <c r="D76" s="51" t="s">
        <v>39</v>
      </c>
      <c r="E76" s="52">
        <v>6</v>
      </c>
      <c r="F76" s="52">
        <v>3</v>
      </c>
      <c r="G76" s="70">
        <f t="shared" si="7"/>
        <v>-0.5</v>
      </c>
      <c r="H76" s="2"/>
      <c r="I76" s="2"/>
      <c r="J76" s="51" t="s">
        <v>39</v>
      </c>
      <c r="K76" s="52">
        <v>1</v>
      </c>
      <c r="L76" s="52">
        <v>0</v>
      </c>
      <c r="M76" s="70">
        <f t="shared" si="8"/>
        <v>-1</v>
      </c>
      <c r="N76"/>
      <c r="O76"/>
      <c r="P76"/>
      <c r="Q76"/>
      <c r="R76"/>
      <c r="S76"/>
      <c r="T76"/>
    </row>
    <row r="77" spans="1:20" ht="21" x14ac:dyDescent="0.35">
      <c r="A77"/>
      <c r="B77"/>
      <c r="C77" s="35" t="s">
        <v>29</v>
      </c>
      <c r="D77" s="51" t="s">
        <v>75</v>
      </c>
      <c r="E77" s="52">
        <v>1</v>
      </c>
      <c r="F77" s="52">
        <v>1</v>
      </c>
      <c r="G77" s="70">
        <f t="shared" si="7"/>
        <v>0</v>
      </c>
      <c r="H77" s="2"/>
      <c r="I77" s="2"/>
      <c r="J77" s="51" t="s">
        <v>52</v>
      </c>
      <c r="K77" s="52">
        <v>0</v>
      </c>
      <c r="L77" s="52">
        <v>0</v>
      </c>
      <c r="M77" s="70">
        <v>0</v>
      </c>
      <c r="N77"/>
      <c r="O77"/>
      <c r="P77"/>
      <c r="Q77"/>
      <c r="R77"/>
      <c r="S77"/>
      <c r="T77"/>
    </row>
    <row r="78" spans="1:20" ht="21" x14ac:dyDescent="0.35">
      <c r="A78"/>
      <c r="B78"/>
      <c r="C78" s="35"/>
      <c r="D78" s="51" t="s">
        <v>11</v>
      </c>
      <c r="E78" s="52">
        <v>2</v>
      </c>
      <c r="F78" s="52">
        <v>0</v>
      </c>
      <c r="G78" s="70">
        <f t="shared" si="7"/>
        <v>-1</v>
      </c>
      <c r="H78" s="2"/>
      <c r="I78" s="2"/>
      <c r="J78" s="51" t="s">
        <v>11</v>
      </c>
      <c r="K78" s="52"/>
      <c r="L78" s="52">
        <v>0</v>
      </c>
      <c r="M78" s="70">
        <v>0</v>
      </c>
      <c r="N78"/>
      <c r="O78"/>
      <c r="P78"/>
      <c r="Q78"/>
      <c r="R78"/>
      <c r="S78"/>
      <c r="T78"/>
    </row>
    <row r="79" spans="1:20" ht="21" x14ac:dyDescent="0.35">
      <c r="A79"/>
      <c r="B79"/>
      <c r="C79" s="38" t="s">
        <v>0</v>
      </c>
      <c r="D79" s="39"/>
      <c r="E79" s="40">
        <f>+SUM(E66:E78)</f>
        <v>2644</v>
      </c>
      <c r="F79" s="40">
        <f>+SUM(F66:F78)</f>
        <v>3257</v>
      </c>
      <c r="G79" s="29">
        <f t="shared" si="7"/>
        <v>0.2318456883509834</v>
      </c>
      <c r="H79" s="2"/>
      <c r="I79" s="2"/>
      <c r="J79" s="38" t="s">
        <v>0</v>
      </c>
      <c r="K79" s="40">
        <f>+SUM(K66:K78)</f>
        <v>637</v>
      </c>
      <c r="L79" s="40">
        <f>+SUM(L66:L78)</f>
        <v>738</v>
      </c>
      <c r="M79" s="29">
        <f t="shared" si="8"/>
        <v>0.15855572998430145</v>
      </c>
      <c r="N79"/>
      <c r="O79"/>
      <c r="P79"/>
      <c r="Q79"/>
      <c r="R79"/>
      <c r="S79"/>
      <c r="T79"/>
    </row>
    <row r="80" spans="1:20" x14ac:dyDescent="0.25">
      <c r="A80"/>
      <c r="B80"/>
      <c r="C80"/>
      <c r="D80"/>
      <c r="E80" s="6"/>
      <c r="F80" s="6"/>
      <c r="G80"/>
      <c r="H80" s="2"/>
      <c r="I80" s="2"/>
      <c r="J80"/>
      <c r="K80"/>
      <c r="L80"/>
      <c r="M80"/>
      <c r="N80"/>
      <c r="O80"/>
      <c r="P80"/>
      <c r="Q80"/>
      <c r="R80"/>
      <c r="S80"/>
      <c r="T80"/>
    </row>
    <row r="81" spans="1:20" x14ac:dyDescent="0.25">
      <c r="A81"/>
      <c r="B81"/>
      <c r="C81"/>
      <c r="D81"/>
      <c r="E81"/>
      <c r="F81"/>
      <c r="G81"/>
      <c r="H81" s="2"/>
      <c r="I81" s="2"/>
      <c r="J81"/>
      <c r="K81"/>
      <c r="L81"/>
      <c r="M81"/>
      <c r="N81"/>
      <c r="O81"/>
      <c r="P81"/>
      <c r="Q81"/>
      <c r="R81"/>
      <c r="S81"/>
      <c r="T81"/>
    </row>
    <row r="82" spans="1:20" ht="26.25" x14ac:dyDescent="0.4">
      <c r="A82"/>
      <c r="B82"/>
      <c r="C82" s="13" t="s">
        <v>43</v>
      </c>
      <c r="D82"/>
      <c r="E82"/>
      <c r="F82"/>
      <c r="G82"/>
      <c r="H82" s="2"/>
      <c r="I82" s="2"/>
      <c r="J82" s="13" t="s">
        <v>43</v>
      </c>
      <c r="K82"/>
      <c r="L82"/>
      <c r="M82"/>
      <c r="N82"/>
      <c r="O82"/>
      <c r="P82"/>
      <c r="Q82"/>
      <c r="R82"/>
      <c r="S82"/>
      <c r="T82"/>
    </row>
    <row r="83" spans="1:20" x14ac:dyDescent="0.25">
      <c r="A83"/>
      <c r="B83"/>
      <c r="C83"/>
      <c r="D83"/>
      <c r="E83"/>
      <c r="F83"/>
      <c r="G83"/>
      <c r="H83" s="2"/>
      <c r="I83" s="2"/>
      <c r="J83"/>
      <c r="K83"/>
      <c r="L83"/>
      <c r="M83"/>
      <c r="N83"/>
      <c r="O83"/>
      <c r="P83"/>
      <c r="Q83"/>
      <c r="R83"/>
      <c r="S83"/>
      <c r="T83"/>
    </row>
    <row r="84" spans="1:20" ht="36" customHeight="1" x14ac:dyDescent="0.25">
      <c r="A84"/>
      <c r="B84"/>
      <c r="C84" s="96" t="s">
        <v>69</v>
      </c>
      <c r="D84" s="97"/>
      <c r="E84" s="97"/>
      <c r="F84" s="98"/>
      <c r="G84"/>
      <c r="H84" s="2"/>
      <c r="I84" s="2"/>
      <c r="J84" s="96" t="s">
        <v>63</v>
      </c>
      <c r="K84" s="97"/>
      <c r="L84" s="97"/>
      <c r="M84" s="98"/>
      <c r="N84"/>
      <c r="O84"/>
      <c r="P84"/>
      <c r="Q84"/>
      <c r="R84"/>
      <c r="S84"/>
      <c r="T84"/>
    </row>
    <row r="85" spans="1:20" ht="18" x14ac:dyDescent="0.25">
      <c r="A85"/>
      <c r="B85"/>
      <c r="C85" s="99" t="s">
        <v>15</v>
      </c>
      <c r="D85" s="62">
        <v>2017</v>
      </c>
      <c r="E85" s="62">
        <v>2018</v>
      </c>
      <c r="F85" s="109" t="s">
        <v>13</v>
      </c>
      <c r="G85"/>
      <c r="H85" s="2"/>
      <c r="I85" s="2"/>
      <c r="J85" s="113" t="s">
        <v>15</v>
      </c>
      <c r="K85" s="114" t="s">
        <v>73</v>
      </c>
      <c r="L85" s="114" t="s">
        <v>74</v>
      </c>
      <c r="M85" s="115" t="s">
        <v>13</v>
      </c>
      <c r="N85"/>
      <c r="O85"/>
      <c r="P85"/>
      <c r="Q85"/>
      <c r="R85"/>
      <c r="S85"/>
      <c r="T85"/>
    </row>
    <row r="86" spans="1:20" ht="21" x14ac:dyDescent="0.35">
      <c r="A86"/>
      <c r="B86"/>
      <c r="C86" s="100" t="s">
        <v>31</v>
      </c>
      <c r="D86" s="11">
        <v>16</v>
      </c>
      <c r="E86" s="106">
        <v>54</v>
      </c>
      <c r="F86" s="110">
        <f t="shared" ref="F86:F99" si="9">+E86/D86-1</f>
        <v>2.375</v>
      </c>
      <c r="G86"/>
      <c r="H86" s="2"/>
      <c r="I86" s="2"/>
      <c r="J86" s="100" t="s">
        <v>31</v>
      </c>
      <c r="K86" s="11">
        <v>2</v>
      </c>
      <c r="L86" s="106">
        <v>10</v>
      </c>
      <c r="M86" s="110">
        <f t="shared" ref="M86:M99" si="10">+L86/K86-1</f>
        <v>4</v>
      </c>
      <c r="N86" s="17"/>
      <c r="O86"/>
      <c r="P86"/>
      <c r="Q86"/>
      <c r="R86"/>
      <c r="S86"/>
      <c r="T86"/>
    </row>
    <row r="87" spans="1:20" ht="21" x14ac:dyDescent="0.35">
      <c r="A87"/>
      <c r="B87"/>
      <c r="C87" s="100" t="s">
        <v>3</v>
      </c>
      <c r="D87" s="11">
        <v>32</v>
      </c>
      <c r="E87" s="106">
        <v>41</v>
      </c>
      <c r="F87" s="111">
        <f t="shared" si="9"/>
        <v>0.28125</v>
      </c>
      <c r="G87"/>
      <c r="H87" s="2"/>
      <c r="I87" s="2"/>
      <c r="J87" s="100" t="s">
        <v>3</v>
      </c>
      <c r="K87" s="11">
        <v>7</v>
      </c>
      <c r="L87" s="106">
        <v>5</v>
      </c>
      <c r="M87" s="111">
        <f t="shared" si="10"/>
        <v>-0.2857142857142857</v>
      </c>
      <c r="N87"/>
      <c r="O87"/>
      <c r="P87"/>
      <c r="Q87"/>
      <c r="R87"/>
      <c r="S87"/>
      <c r="T87"/>
    </row>
    <row r="88" spans="1:20" ht="21" x14ac:dyDescent="0.35">
      <c r="A88"/>
      <c r="B88"/>
      <c r="C88" s="100" t="s">
        <v>38</v>
      </c>
      <c r="D88" s="11">
        <v>0</v>
      </c>
      <c r="E88" s="106">
        <v>8</v>
      </c>
      <c r="F88" s="111">
        <v>1</v>
      </c>
      <c r="G88"/>
      <c r="H88" s="2"/>
      <c r="I88" s="2"/>
      <c r="J88" s="100" t="s">
        <v>42</v>
      </c>
      <c r="K88" s="11">
        <v>0</v>
      </c>
      <c r="L88" s="106">
        <v>0</v>
      </c>
      <c r="M88" s="111">
        <v>0</v>
      </c>
      <c r="N88"/>
      <c r="O88"/>
      <c r="P88"/>
      <c r="Q88"/>
      <c r="R88"/>
      <c r="S88"/>
      <c r="T88"/>
    </row>
    <row r="89" spans="1:20" ht="18.75" customHeight="1" x14ac:dyDescent="0.35">
      <c r="A89"/>
      <c r="B89"/>
      <c r="C89" s="100" t="s">
        <v>35</v>
      </c>
      <c r="D89" s="11">
        <v>0</v>
      </c>
      <c r="E89" s="106">
        <v>8</v>
      </c>
      <c r="F89" s="111">
        <v>1</v>
      </c>
      <c r="G89"/>
      <c r="H89" s="2"/>
      <c r="I89" s="2"/>
      <c r="J89" s="100" t="s">
        <v>4</v>
      </c>
      <c r="K89" s="11">
        <v>0</v>
      </c>
      <c r="L89" s="106">
        <v>1</v>
      </c>
      <c r="M89" s="111">
        <v>1</v>
      </c>
      <c r="N89"/>
      <c r="O89"/>
      <c r="P89"/>
      <c r="Q89"/>
      <c r="R89"/>
      <c r="S89"/>
      <c r="T89"/>
    </row>
    <row r="90" spans="1:20" ht="21" x14ac:dyDescent="0.35">
      <c r="A90"/>
      <c r="B90"/>
      <c r="C90" s="100" t="s">
        <v>32</v>
      </c>
      <c r="D90" s="11">
        <v>0</v>
      </c>
      <c r="E90" s="106">
        <v>6</v>
      </c>
      <c r="F90" s="111">
        <v>1</v>
      </c>
      <c r="G90"/>
      <c r="H90" s="2"/>
      <c r="I90" s="2"/>
      <c r="J90" s="100" t="s">
        <v>41</v>
      </c>
      <c r="K90" s="11">
        <v>0</v>
      </c>
      <c r="L90" s="106">
        <v>3</v>
      </c>
      <c r="M90" s="111">
        <v>1</v>
      </c>
      <c r="N90"/>
      <c r="O90"/>
      <c r="P90"/>
      <c r="Q90"/>
      <c r="R90"/>
      <c r="S90"/>
      <c r="T90"/>
    </row>
    <row r="91" spans="1:20" ht="21" x14ac:dyDescent="0.35">
      <c r="A91"/>
      <c r="B91"/>
      <c r="C91" s="100" t="s">
        <v>7</v>
      </c>
      <c r="D91" s="11">
        <v>0</v>
      </c>
      <c r="E91" s="106">
        <v>4</v>
      </c>
      <c r="F91" s="111">
        <v>1</v>
      </c>
      <c r="G91"/>
      <c r="H91" s="2"/>
      <c r="I91" s="2"/>
      <c r="J91" s="100" t="s">
        <v>8</v>
      </c>
      <c r="K91" s="11">
        <v>0</v>
      </c>
      <c r="L91" s="106">
        <v>0</v>
      </c>
      <c r="M91" s="111">
        <v>0</v>
      </c>
      <c r="N91"/>
      <c r="O91"/>
      <c r="P91"/>
      <c r="Q91"/>
      <c r="R91"/>
      <c r="S91"/>
      <c r="T91"/>
    </row>
    <row r="92" spans="1:20" ht="21" x14ac:dyDescent="0.35">
      <c r="A92"/>
      <c r="B92"/>
      <c r="C92" s="100" t="s">
        <v>53</v>
      </c>
      <c r="D92" s="11">
        <v>0</v>
      </c>
      <c r="E92" s="107">
        <v>4</v>
      </c>
      <c r="F92" s="111">
        <v>1</v>
      </c>
      <c r="G92"/>
      <c r="H92" s="2"/>
      <c r="I92" s="2"/>
      <c r="J92" s="100" t="s">
        <v>28</v>
      </c>
      <c r="K92" s="11">
        <v>0</v>
      </c>
      <c r="L92" s="107">
        <v>0</v>
      </c>
      <c r="M92" s="111">
        <v>0</v>
      </c>
      <c r="N92"/>
      <c r="O92"/>
      <c r="P92"/>
      <c r="Q92"/>
      <c r="R92"/>
      <c r="S92"/>
      <c r="T92"/>
    </row>
    <row r="93" spans="1:20" ht="21" x14ac:dyDescent="0.35">
      <c r="A93"/>
      <c r="B93"/>
      <c r="C93" s="100" t="s">
        <v>41</v>
      </c>
      <c r="D93" s="11">
        <v>5</v>
      </c>
      <c r="E93" s="107">
        <v>4</v>
      </c>
      <c r="F93" s="111">
        <f t="shared" si="9"/>
        <v>-0.19999999999999996</v>
      </c>
      <c r="G93"/>
      <c r="H93" s="2"/>
      <c r="I93" s="2"/>
      <c r="J93" s="100" t="s">
        <v>53</v>
      </c>
      <c r="K93" s="11">
        <v>0</v>
      </c>
      <c r="L93" s="107">
        <v>4</v>
      </c>
      <c r="M93" s="111">
        <v>1</v>
      </c>
      <c r="N93"/>
      <c r="O93"/>
      <c r="P93"/>
      <c r="Q93"/>
      <c r="R93"/>
      <c r="S93"/>
      <c r="T93"/>
    </row>
    <row r="94" spans="1:20" ht="21" x14ac:dyDescent="0.35">
      <c r="A94"/>
      <c r="B94"/>
      <c r="C94" s="100" t="s">
        <v>42</v>
      </c>
      <c r="D94" s="11">
        <v>8</v>
      </c>
      <c r="E94" s="107">
        <v>3</v>
      </c>
      <c r="F94" s="111">
        <f t="shared" si="9"/>
        <v>-0.625</v>
      </c>
      <c r="G94"/>
      <c r="H94" s="2"/>
      <c r="I94" s="2"/>
      <c r="J94" s="100" t="s">
        <v>35</v>
      </c>
      <c r="K94" s="11">
        <v>0</v>
      </c>
      <c r="L94" s="107">
        <v>4</v>
      </c>
      <c r="M94" s="111">
        <v>1</v>
      </c>
      <c r="N94"/>
      <c r="O94"/>
      <c r="P94"/>
      <c r="Q94"/>
      <c r="R94"/>
      <c r="S94"/>
      <c r="T94"/>
    </row>
    <row r="95" spans="1:20" ht="21" x14ac:dyDescent="0.35">
      <c r="A95"/>
      <c r="B95"/>
      <c r="C95" s="100" t="s">
        <v>4</v>
      </c>
      <c r="D95" s="11">
        <v>9</v>
      </c>
      <c r="E95" s="107">
        <v>3</v>
      </c>
      <c r="F95" s="111">
        <f t="shared" si="9"/>
        <v>-0.66666666666666674</v>
      </c>
      <c r="G95"/>
      <c r="H95" s="2"/>
      <c r="I95" s="2"/>
      <c r="J95" s="100" t="s">
        <v>7</v>
      </c>
      <c r="K95" s="11">
        <v>0</v>
      </c>
      <c r="L95" s="107">
        <v>0</v>
      </c>
      <c r="M95" s="111">
        <v>0</v>
      </c>
      <c r="N95"/>
      <c r="O95"/>
      <c r="P95"/>
      <c r="Q95"/>
      <c r="R95"/>
      <c r="S95"/>
      <c r="T95"/>
    </row>
    <row r="96" spans="1:20" ht="21" x14ac:dyDescent="0.35">
      <c r="A96"/>
      <c r="B96"/>
      <c r="C96" s="101" t="s">
        <v>8</v>
      </c>
      <c r="D96" s="11">
        <v>0</v>
      </c>
      <c r="E96" s="107">
        <v>1</v>
      </c>
      <c r="F96" s="111">
        <v>1</v>
      </c>
      <c r="G96"/>
      <c r="H96" s="2"/>
      <c r="I96" s="2"/>
      <c r="J96" s="101" t="s">
        <v>38</v>
      </c>
      <c r="K96" s="11">
        <v>0</v>
      </c>
      <c r="L96" s="107">
        <v>3</v>
      </c>
      <c r="M96" s="111">
        <v>1</v>
      </c>
      <c r="N96"/>
      <c r="O96"/>
      <c r="P96"/>
      <c r="Q96"/>
      <c r="R96"/>
      <c r="S96"/>
      <c r="T96"/>
    </row>
    <row r="97" spans="1:20" ht="21" x14ac:dyDescent="0.35">
      <c r="A97"/>
      <c r="B97"/>
      <c r="C97" s="101" t="s">
        <v>28</v>
      </c>
      <c r="D97" s="11">
        <v>1</v>
      </c>
      <c r="E97" s="107"/>
      <c r="F97" s="111">
        <f t="shared" si="9"/>
        <v>-1</v>
      </c>
      <c r="G97"/>
      <c r="H97" s="2"/>
      <c r="I97" s="2"/>
      <c r="J97" s="101" t="s">
        <v>32</v>
      </c>
      <c r="K97" s="11">
        <v>0</v>
      </c>
      <c r="L97" s="107">
        <v>3</v>
      </c>
      <c r="M97" s="111">
        <v>1</v>
      </c>
      <c r="N97"/>
      <c r="O97"/>
      <c r="P97"/>
      <c r="Q97"/>
      <c r="R97"/>
      <c r="S97"/>
      <c r="T97"/>
    </row>
    <row r="98" spans="1:20" ht="21" x14ac:dyDescent="0.35">
      <c r="A98"/>
      <c r="B98"/>
      <c r="C98" s="102" t="s">
        <v>55</v>
      </c>
      <c r="D98" s="12">
        <v>0</v>
      </c>
      <c r="E98" s="108"/>
      <c r="F98" s="112">
        <v>0</v>
      </c>
      <c r="G98"/>
      <c r="H98" s="2"/>
      <c r="I98" s="2"/>
      <c r="J98" s="102" t="s">
        <v>55</v>
      </c>
      <c r="K98" s="12">
        <v>0</v>
      </c>
      <c r="L98" s="108">
        <v>0</v>
      </c>
      <c r="M98" s="112">
        <v>0</v>
      </c>
      <c r="N98"/>
      <c r="O98"/>
      <c r="P98"/>
      <c r="Q98"/>
      <c r="R98"/>
      <c r="S98"/>
      <c r="T98"/>
    </row>
    <row r="99" spans="1:20" ht="21" x14ac:dyDescent="0.35">
      <c r="A99"/>
      <c r="B99"/>
      <c r="C99" s="103" t="s">
        <v>0</v>
      </c>
      <c r="D99" s="104">
        <v>71</v>
      </c>
      <c r="E99" s="104">
        <v>136</v>
      </c>
      <c r="F99" s="105">
        <f t="shared" ref="F99" si="11">+E99/D99-1</f>
        <v>0.91549295774647876</v>
      </c>
      <c r="G99"/>
      <c r="H99" s="2"/>
      <c r="I99" s="2"/>
      <c r="J99" s="103" t="s">
        <v>0</v>
      </c>
      <c r="K99" s="104">
        <f>+SUM(K86:K98)</f>
        <v>9</v>
      </c>
      <c r="L99" s="104">
        <f>+SUM(L86:L98)</f>
        <v>33</v>
      </c>
      <c r="M99" s="105">
        <f t="shared" si="10"/>
        <v>2.6666666666666665</v>
      </c>
      <c r="N99"/>
      <c r="O99"/>
      <c r="P99"/>
      <c r="Q99"/>
      <c r="R99"/>
      <c r="S99"/>
      <c r="T99"/>
    </row>
    <row r="100" spans="1:20" ht="29.25" customHeight="1" x14ac:dyDescent="0.25">
      <c r="A100"/>
      <c r="B100"/>
      <c r="C100"/>
      <c r="D100"/>
      <c r="E100"/>
      <c r="F100"/>
      <c r="G100"/>
      <c r="H100" s="2"/>
      <c r="I100" s="2"/>
      <c r="J100"/>
      <c r="K100"/>
      <c r="L100"/>
      <c r="M100"/>
      <c r="N100"/>
      <c r="O100"/>
      <c r="P100"/>
      <c r="Q100"/>
      <c r="R100"/>
      <c r="S100"/>
      <c r="T100"/>
    </row>
    <row r="101" spans="1:20" ht="39" customHeight="1" x14ac:dyDescent="0.25">
      <c r="A101"/>
      <c r="B101"/>
      <c r="C101" s="79" t="s">
        <v>12</v>
      </c>
      <c r="D101" s="80"/>
      <c r="E101" s="80"/>
      <c r="F101" s="81"/>
      <c r="G101"/>
      <c r="H101" s="2"/>
      <c r="I101" s="2"/>
      <c r="J101"/>
      <c r="K101"/>
      <c r="L101"/>
      <c r="M101"/>
      <c r="N101"/>
      <c r="O101"/>
      <c r="P101"/>
      <c r="Q101"/>
      <c r="R101"/>
      <c r="S101"/>
      <c r="T101"/>
    </row>
    <row r="102" spans="1:20" ht="21" x14ac:dyDescent="0.25">
      <c r="A102"/>
      <c r="B102"/>
      <c r="C102" s="14" t="s">
        <v>1</v>
      </c>
      <c r="D102" s="15">
        <v>2017</v>
      </c>
      <c r="E102" s="16">
        <v>2018</v>
      </c>
      <c r="F102" s="8" t="s">
        <v>13</v>
      </c>
      <c r="G102"/>
      <c r="H102" s="2"/>
      <c r="I102" s="2"/>
      <c r="J102"/>
      <c r="K102"/>
      <c r="L102"/>
      <c r="M102"/>
      <c r="N102"/>
      <c r="O102"/>
      <c r="P102"/>
      <c r="Q102"/>
      <c r="R102"/>
      <c r="S102"/>
      <c r="T102"/>
    </row>
    <row r="103" spans="1:20" ht="21" x14ac:dyDescent="0.35">
      <c r="A103"/>
      <c r="B103"/>
      <c r="C103" s="53" t="s">
        <v>27</v>
      </c>
      <c r="D103" s="54">
        <v>40964</v>
      </c>
      <c r="E103" s="55">
        <v>41976</v>
      </c>
      <c r="F103" s="72">
        <f t="shared" ref="F103:F106" si="12">+E103/D103-1</f>
        <v>2.4704618689581181E-2</v>
      </c>
      <c r="G103"/>
      <c r="H103" s="2"/>
      <c r="I103" s="2"/>
      <c r="J103"/>
      <c r="K103"/>
      <c r="L103"/>
      <c r="M103"/>
      <c r="N103"/>
      <c r="O103"/>
      <c r="P103"/>
      <c r="Q103"/>
      <c r="R103"/>
      <c r="S103"/>
      <c r="T103"/>
    </row>
    <row r="104" spans="1:20" ht="21" x14ac:dyDescent="0.35">
      <c r="A104"/>
      <c r="B104"/>
      <c r="C104" s="53" t="s">
        <v>44</v>
      </c>
      <c r="D104" s="54">
        <v>40944</v>
      </c>
      <c r="E104" s="55">
        <v>43845</v>
      </c>
      <c r="F104" s="72">
        <f t="shared" si="12"/>
        <v>7.085287221570935E-2</v>
      </c>
      <c r="G104"/>
      <c r="H104" s="2"/>
      <c r="I104" s="2"/>
      <c r="J104"/>
      <c r="K104"/>
      <c r="L104"/>
      <c r="M104"/>
      <c r="N104"/>
      <c r="O104"/>
      <c r="P104"/>
      <c r="Q104"/>
      <c r="R104"/>
      <c r="S104"/>
      <c r="T104"/>
    </row>
    <row r="105" spans="1:20" ht="21" x14ac:dyDescent="0.35">
      <c r="A105"/>
      <c r="B105"/>
      <c r="C105" s="53" t="s">
        <v>45</v>
      </c>
      <c r="D105" s="54">
        <v>45349</v>
      </c>
      <c r="E105" s="55">
        <v>41520</v>
      </c>
      <c r="F105" s="63">
        <f t="shared" si="12"/>
        <v>-8.4434055877748104E-2</v>
      </c>
      <c r="G105"/>
      <c r="H105" s="2"/>
      <c r="I105" s="2"/>
      <c r="J105"/>
      <c r="K105"/>
      <c r="L105"/>
      <c r="M105"/>
      <c r="N105"/>
      <c r="O105"/>
      <c r="P105"/>
      <c r="Q105"/>
      <c r="R105"/>
      <c r="S105"/>
      <c r="T105"/>
    </row>
    <row r="106" spans="1:20" ht="21" x14ac:dyDescent="0.35">
      <c r="A106"/>
      <c r="B106"/>
      <c r="C106" s="53" t="s">
        <v>47</v>
      </c>
      <c r="D106" s="54">
        <v>34903</v>
      </c>
      <c r="E106" s="55">
        <v>45916</v>
      </c>
      <c r="F106" s="72">
        <f t="shared" si="12"/>
        <v>0.31553161619345049</v>
      </c>
      <c r="G106"/>
      <c r="H106" s="2"/>
      <c r="I106" s="2"/>
      <c r="J106"/>
      <c r="K106"/>
      <c r="L106"/>
      <c r="M106"/>
      <c r="N106"/>
      <c r="O106"/>
      <c r="P106"/>
      <c r="Q106"/>
      <c r="R106"/>
      <c r="S106"/>
      <c r="T106"/>
    </row>
    <row r="107" spans="1:20" ht="21" x14ac:dyDescent="0.35">
      <c r="A107"/>
      <c r="B107"/>
      <c r="C107" s="53" t="s">
        <v>48</v>
      </c>
      <c r="D107" s="54"/>
      <c r="E107" s="55"/>
      <c r="F107" s="37"/>
      <c r="G107"/>
      <c r="H107" s="2"/>
      <c r="I107" s="2"/>
      <c r="J107"/>
      <c r="K107"/>
      <c r="L107"/>
      <c r="M107"/>
      <c r="N107"/>
      <c r="O107"/>
      <c r="P107"/>
      <c r="Q107"/>
      <c r="R107"/>
      <c r="S107"/>
      <c r="T107"/>
    </row>
    <row r="108" spans="1:20" ht="21" x14ac:dyDescent="0.35">
      <c r="A108"/>
      <c r="B108"/>
      <c r="C108" s="53" t="s">
        <v>49</v>
      </c>
      <c r="D108" s="54"/>
      <c r="E108" s="55"/>
      <c r="F108" s="37"/>
      <c r="G108"/>
      <c r="H108" s="2"/>
      <c r="I108" s="2"/>
      <c r="J108"/>
      <c r="K108"/>
      <c r="L108"/>
      <c r="M108"/>
      <c r="N108"/>
      <c r="O108"/>
      <c r="P108"/>
      <c r="Q108"/>
      <c r="R108"/>
      <c r="S108"/>
      <c r="T108"/>
    </row>
    <row r="109" spans="1:20" ht="21" x14ac:dyDescent="0.35">
      <c r="A109"/>
      <c r="B109"/>
      <c r="C109" s="53" t="s">
        <v>50</v>
      </c>
      <c r="D109" s="54"/>
      <c r="E109" s="55"/>
      <c r="F109" s="37"/>
      <c r="G109"/>
      <c r="H109" s="2"/>
      <c r="I109" s="2"/>
      <c r="J109"/>
      <c r="K109"/>
      <c r="L109"/>
      <c r="M109"/>
      <c r="N109"/>
      <c r="O109"/>
      <c r="P109"/>
      <c r="Q109"/>
      <c r="R109"/>
      <c r="S109"/>
      <c r="T109"/>
    </row>
    <row r="110" spans="1:20" ht="21" x14ac:dyDescent="0.35">
      <c r="A110"/>
      <c r="B110"/>
      <c r="C110" s="53" t="s">
        <v>51</v>
      </c>
      <c r="D110" s="54"/>
      <c r="E110" s="55"/>
      <c r="F110" s="37"/>
      <c r="G110"/>
      <c r="H110" s="2"/>
      <c r="I110" s="2"/>
      <c r="J110"/>
      <c r="K110"/>
      <c r="L110"/>
      <c r="M110"/>
      <c r="N110"/>
      <c r="O110"/>
      <c r="P110"/>
      <c r="Q110"/>
      <c r="R110"/>
      <c r="S110"/>
      <c r="T110"/>
    </row>
    <row r="111" spans="1:20" ht="21" x14ac:dyDescent="0.35">
      <c r="A111"/>
      <c r="B111"/>
      <c r="C111" s="53" t="s">
        <v>54</v>
      </c>
      <c r="D111" s="54"/>
      <c r="E111" s="55"/>
      <c r="F111" s="37"/>
      <c r="G111"/>
      <c r="H111" s="2"/>
      <c r="I111" s="2"/>
      <c r="J111"/>
      <c r="K111"/>
      <c r="L111"/>
      <c r="M111"/>
      <c r="N111"/>
      <c r="O111"/>
      <c r="P111"/>
      <c r="Q111"/>
      <c r="R111"/>
      <c r="S111"/>
      <c r="T111"/>
    </row>
    <row r="112" spans="1:20" ht="21" x14ac:dyDescent="0.35">
      <c r="A112"/>
      <c r="B112"/>
      <c r="C112" s="53" t="s">
        <v>56</v>
      </c>
      <c r="D112" s="54"/>
      <c r="E112" s="55"/>
      <c r="F112" s="37"/>
      <c r="G112"/>
      <c r="H112" s="2"/>
      <c r="I112" s="2"/>
      <c r="J112"/>
      <c r="K112"/>
      <c r="L112"/>
      <c r="M112"/>
      <c r="N112"/>
      <c r="O112"/>
      <c r="P112"/>
      <c r="Q112"/>
      <c r="R112"/>
      <c r="S112"/>
      <c r="T112"/>
    </row>
    <row r="113" spans="1:20" ht="21" x14ac:dyDescent="0.35">
      <c r="A113"/>
      <c r="B113"/>
      <c r="C113" s="53" t="s">
        <v>57</v>
      </c>
      <c r="D113" s="54"/>
      <c r="E113" s="55"/>
      <c r="F113" s="37"/>
      <c r="G113"/>
      <c r="H113" s="2"/>
      <c r="I113" s="2"/>
      <c r="J113"/>
      <c r="K113"/>
      <c r="L113"/>
      <c r="M113"/>
      <c r="N113"/>
      <c r="O113"/>
      <c r="P113"/>
      <c r="Q113"/>
      <c r="R113"/>
      <c r="S113"/>
      <c r="T113"/>
    </row>
    <row r="114" spans="1:20" ht="21" x14ac:dyDescent="0.35">
      <c r="A114"/>
      <c r="B114"/>
      <c r="C114" s="53" t="s">
        <v>58</v>
      </c>
      <c r="D114" s="54"/>
      <c r="E114" s="55"/>
      <c r="F114" s="37"/>
      <c r="G114"/>
      <c r="H114" s="2"/>
      <c r="I114" s="2"/>
      <c r="J114"/>
      <c r="K114"/>
      <c r="L114"/>
      <c r="M114"/>
      <c r="N114"/>
      <c r="O114"/>
      <c r="P114"/>
      <c r="Q114"/>
      <c r="R114"/>
      <c r="S114"/>
      <c r="T114"/>
    </row>
    <row r="115" spans="1:20" ht="21" x14ac:dyDescent="0.35">
      <c r="A115"/>
      <c r="B115"/>
      <c r="C115" s="56" t="s">
        <v>0</v>
      </c>
      <c r="D115" s="56">
        <f>+SUM(D103:D114)</f>
        <v>162160</v>
      </c>
      <c r="E115" s="57">
        <f>+SUM(E103:E114)</f>
        <v>173257</v>
      </c>
      <c r="F115" s="127">
        <f t="shared" ref="F115" si="13">+E115/D115-1</f>
        <v>6.8432412432165801E-2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1:20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1:20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1:20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1:20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1:20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1:20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</row>
  </sheetData>
  <sheetProtection formatCells="0" formatColumns="0" formatRows="0" insertColumns="0" insertRows="0" insertHyperlinks="0" deleteColumns="0" deleteRows="0" sort="0" autoFilter="0" pivotTables="0"/>
  <sortState ref="J50:M59">
    <sortCondition descending="1" ref="L50:L59"/>
  </sortState>
  <mergeCells count="11">
    <mergeCell ref="X49:AA49"/>
    <mergeCell ref="C101:F101"/>
    <mergeCell ref="C17:F17"/>
    <mergeCell ref="C33:F33"/>
    <mergeCell ref="C48:G48"/>
    <mergeCell ref="J48:M48"/>
    <mergeCell ref="C64:G64"/>
    <mergeCell ref="J33:M33"/>
    <mergeCell ref="J84:M84"/>
    <mergeCell ref="J64:M64"/>
    <mergeCell ref="C84:F84"/>
  </mergeCells>
  <conditionalFormatting sqref="F35 AA55 R46:R61">
    <cfRule type="cellIs" dxfId="61" priority="65" operator="greaterThan">
      <formula>0</formula>
    </cfRule>
    <cfRule type="cellIs" dxfId="60" priority="66" operator="greaterThan">
      <formula>0</formula>
    </cfRule>
  </conditionalFormatting>
  <conditionalFormatting sqref="F35:F42 AA55 R46:R61">
    <cfRule type="cellIs" dxfId="59" priority="63" operator="lessThan">
      <formula>0</formula>
    </cfRule>
    <cfRule type="cellIs" dxfId="58" priority="64" operator="greaterThan">
      <formula>0</formula>
    </cfRule>
  </conditionalFormatting>
  <conditionalFormatting sqref="M35">
    <cfRule type="cellIs" dxfId="57" priority="61" operator="greaterThan">
      <formula>0</formula>
    </cfRule>
    <cfRule type="cellIs" dxfId="56" priority="62" operator="greaterThan">
      <formula>0</formula>
    </cfRule>
  </conditionalFormatting>
  <conditionalFormatting sqref="M35:M42">
    <cfRule type="cellIs" dxfId="55" priority="59" operator="lessThan">
      <formula>0</formula>
    </cfRule>
    <cfRule type="cellIs" dxfId="54" priority="60" operator="greaterThan">
      <formula>0</formula>
    </cfRule>
  </conditionalFormatting>
  <conditionalFormatting sqref="F43">
    <cfRule type="cellIs" dxfId="53" priority="57" operator="lessThan">
      <formula>0</formula>
    </cfRule>
    <cfRule type="cellIs" dxfId="52" priority="58" operator="greaterThan">
      <formula>0</formula>
    </cfRule>
  </conditionalFormatting>
  <conditionalFormatting sqref="M43">
    <cfRule type="cellIs" dxfId="51" priority="55" operator="lessThan">
      <formula>0</formula>
    </cfRule>
    <cfRule type="cellIs" dxfId="50" priority="56" operator="greaterThan">
      <formula>0</formula>
    </cfRule>
  </conditionalFormatting>
  <conditionalFormatting sqref="G50:G60">
    <cfRule type="cellIs" dxfId="49" priority="53" operator="greaterThan">
      <formula>0</formula>
    </cfRule>
    <cfRule type="cellIs" dxfId="48" priority="54" operator="greaterThan">
      <formula>0</formula>
    </cfRule>
  </conditionalFormatting>
  <conditionalFormatting sqref="G50:G60">
    <cfRule type="cellIs" dxfId="47" priority="51" operator="lessThan">
      <formula>0</formula>
    </cfRule>
    <cfRule type="cellIs" dxfId="46" priority="52" operator="greaterThan">
      <formula>0</formula>
    </cfRule>
  </conditionalFormatting>
  <conditionalFormatting sqref="G61">
    <cfRule type="cellIs" dxfId="45" priority="49" operator="lessThan">
      <formula>0</formula>
    </cfRule>
    <cfRule type="cellIs" dxfId="44" priority="50" operator="greaterThan">
      <formula>0</formula>
    </cfRule>
  </conditionalFormatting>
  <conditionalFormatting sqref="M50:M60">
    <cfRule type="cellIs" dxfId="43" priority="47" operator="greaterThan">
      <formula>0</formula>
    </cfRule>
    <cfRule type="cellIs" dxfId="42" priority="48" operator="greaterThan">
      <formula>0</formula>
    </cfRule>
  </conditionalFormatting>
  <conditionalFormatting sqref="M50:M60">
    <cfRule type="cellIs" dxfId="41" priority="45" operator="lessThan">
      <formula>0</formula>
    </cfRule>
    <cfRule type="cellIs" dxfId="40" priority="46" operator="greaterThan">
      <formula>0</formula>
    </cfRule>
  </conditionalFormatting>
  <conditionalFormatting sqref="M61">
    <cfRule type="cellIs" dxfId="39" priority="43" operator="lessThan">
      <formula>0</formula>
    </cfRule>
    <cfRule type="cellIs" dxfId="38" priority="44" operator="greaterThan">
      <formula>0</formula>
    </cfRule>
  </conditionalFormatting>
  <conditionalFormatting sqref="AA51:AA53">
    <cfRule type="cellIs" dxfId="37" priority="41" operator="greaterThan">
      <formula>0</formula>
    </cfRule>
    <cfRule type="cellIs" dxfId="36" priority="42" operator="greaterThan">
      <formula>0</formula>
    </cfRule>
  </conditionalFormatting>
  <conditionalFormatting sqref="AA51:AA53">
    <cfRule type="cellIs" dxfId="35" priority="39" operator="lessThan">
      <formula>0</formula>
    </cfRule>
    <cfRule type="cellIs" dxfId="34" priority="40" operator="greaterThan">
      <formula>0</formula>
    </cfRule>
  </conditionalFormatting>
  <conditionalFormatting sqref="AA54">
    <cfRule type="cellIs" dxfId="33" priority="37" operator="lessThan">
      <formula>0</formula>
    </cfRule>
    <cfRule type="cellIs" dxfId="32" priority="38" operator="greaterThan">
      <formula>0</formula>
    </cfRule>
  </conditionalFormatting>
  <conditionalFormatting sqref="G66:G77">
    <cfRule type="cellIs" dxfId="31" priority="35" operator="greaterThan">
      <formula>0</formula>
    </cfRule>
    <cfRule type="cellIs" dxfId="30" priority="36" operator="greaterThan">
      <formula>0</formula>
    </cfRule>
  </conditionalFormatting>
  <conditionalFormatting sqref="G66:G77">
    <cfRule type="cellIs" dxfId="29" priority="33" operator="lessThan">
      <formula>0</formula>
    </cfRule>
    <cfRule type="cellIs" dxfId="28" priority="34" operator="greaterThan">
      <formula>0</formula>
    </cfRule>
  </conditionalFormatting>
  <conditionalFormatting sqref="F99">
    <cfRule type="cellIs" dxfId="27" priority="3" operator="greaterThan">
      <formula>0</formula>
    </cfRule>
    <cfRule type="cellIs" dxfId="26" priority="4" operator="greaterThan">
      <formula>0</formula>
    </cfRule>
  </conditionalFormatting>
  <conditionalFormatting sqref="F99">
    <cfRule type="cellIs" dxfId="25" priority="1" operator="lessThan">
      <formula>0</formula>
    </cfRule>
    <cfRule type="cellIs" dxfId="24" priority="2" operator="greaterThan">
      <formula>0</formula>
    </cfRule>
  </conditionalFormatting>
  <conditionalFormatting sqref="G78">
    <cfRule type="cellIs" dxfId="23" priority="27" operator="greaterThan">
      <formula>0</formula>
    </cfRule>
    <cfRule type="cellIs" dxfId="22" priority="28" operator="greaterThan">
      <formula>0</formula>
    </cfRule>
  </conditionalFormatting>
  <conditionalFormatting sqref="G78">
    <cfRule type="cellIs" dxfId="21" priority="25" operator="lessThan">
      <formula>0</formula>
    </cfRule>
    <cfRule type="cellIs" dxfId="20" priority="26" operator="greaterThan">
      <formula>0</formula>
    </cfRule>
  </conditionalFormatting>
  <conditionalFormatting sqref="G79">
    <cfRule type="cellIs" dxfId="19" priority="23" operator="lessThan">
      <formula>0</formula>
    </cfRule>
    <cfRule type="cellIs" dxfId="18" priority="24" operator="greaterThan">
      <formula>0</formula>
    </cfRule>
  </conditionalFormatting>
  <conditionalFormatting sqref="M66:M77">
    <cfRule type="cellIs" dxfId="17" priority="21" operator="greaterThan">
      <formula>0</formula>
    </cfRule>
    <cfRule type="cellIs" dxfId="16" priority="22" operator="greaterThan">
      <formula>0</formula>
    </cfRule>
  </conditionalFormatting>
  <conditionalFormatting sqref="M66:M77"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M78">
    <cfRule type="cellIs" dxfId="13" priority="17" operator="greaterThan">
      <formula>0</formula>
    </cfRule>
    <cfRule type="cellIs" dxfId="12" priority="18" operator="greaterThan">
      <formula>0</formula>
    </cfRule>
  </conditionalFormatting>
  <conditionalFormatting sqref="M78"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M79">
    <cfRule type="cellIs" dxfId="9" priority="13" operator="lessThan">
      <formula>0</formula>
    </cfRule>
    <cfRule type="cellIs" dxfId="8" priority="14" operator="greaterThan">
      <formula>0</formula>
    </cfRule>
  </conditionalFormatting>
  <conditionalFormatting sqref="M86:M99">
    <cfRule type="cellIs" dxfId="7" priority="11" operator="greaterThan">
      <formula>0</formula>
    </cfRule>
    <cfRule type="cellIs" dxfId="6" priority="12" operator="greaterThan">
      <formula>0</formula>
    </cfRule>
  </conditionalFormatting>
  <conditionalFormatting sqref="M86:M99">
    <cfRule type="cellIs" dxfId="5" priority="9" operator="lessThan">
      <formula>0</formula>
    </cfRule>
    <cfRule type="cellIs" dxfId="4" priority="10" operator="greaterThan">
      <formula>0</formula>
    </cfRule>
  </conditionalFormatting>
  <conditionalFormatting sqref="F86:F98">
    <cfRule type="cellIs" dxfId="3" priority="7" operator="greaterThan">
      <formula>0</formula>
    </cfRule>
    <cfRule type="cellIs" dxfId="2" priority="8" operator="greaterThan">
      <formula>0</formula>
    </cfRule>
  </conditionalFormatting>
  <conditionalFormatting sqref="F86:F98">
    <cfRule type="cellIs" dxfId="1" priority="5" operator="lessThan">
      <formula>0</formula>
    </cfRule>
    <cfRule type="cellIs" dxfId="0" priority="6" operator="greaterThan">
      <formula>0</formula>
    </cfRule>
  </conditionalFormatting>
  <printOptions horizontalCentered="1" verticalCentered="1"/>
  <pageMargins left="0.70866141732283472" right="0.70866141732283472" top="0" bottom="0" header="0" footer="0"/>
  <pageSetup scale="32" fitToHeight="0" orientation="landscape" r:id="rId1"/>
  <rowBreaks count="1" manualBreakCount="1">
    <brk id="62" max="19" man="1"/>
  </rowBreaks>
  <ignoredErrors>
    <ignoredError sqref="D31:E31 D62 D115:E115 E62:F62 F79" formulaRange="1"/>
    <ignoredError sqref="C72:C73 C78 D34:E34 E49:F49 E65 C55:C56 C70:C71 C69 C52:C5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ASECTOR</dc:creator>
  <cp:lastModifiedBy>Windows User</cp:lastModifiedBy>
  <cp:lastPrinted>2018-04-02T21:37:50Z</cp:lastPrinted>
  <dcterms:created xsi:type="dcterms:W3CDTF">2016-07-01T19:33:08Z</dcterms:created>
  <dcterms:modified xsi:type="dcterms:W3CDTF">2018-05-02T19:57:11Z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45028511-0d98-4cd3-8937-2dd7d4c8c3e0</vt:lpwstr>
  </property>
</Properties>
</file>